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U:\Recrutement\"/>
    </mc:Choice>
  </mc:AlternateContent>
  <xr:revisionPtr revIDLastSave="0" documentId="13_ncr:1_{ADDCA138-3BF3-42BC-BE07-FFEC5A2AB43F}" xr6:coauthVersionLast="47" xr6:coauthVersionMax="47" xr10:uidLastSave="{00000000-0000-0000-0000-000000000000}"/>
  <bookViews>
    <workbookView xWindow="-120" yWindow="-120" windowWidth="29040" windowHeight="15720" tabRatio="715" xr2:uid="{00000000-000D-0000-FFFF-FFFF00000000}"/>
  </bookViews>
  <sheets>
    <sheet name="Lisez-moi" sheetId="4" r:id="rId1"/>
    <sheet name="1-Grille Eval candidats" sheetId="1" r:id="rId2"/>
    <sheet name="2-Tableau général de suivi" sheetId="3" r:id="rId3"/>
    <sheet name="3-Courriels" sheetId="5" r:id="rId4"/>
  </sheets>
  <definedNames>
    <definedName name="Adresse_Candidat">'1-Grille Eval candidats'!$C$10:$AK$10</definedName>
    <definedName name="Classement_Candidats">'2-Tableau général de suivi'!$K$13:$K$22</definedName>
    <definedName name="Debut_Entretien">'1-Grille Eval candidats'!$AL$1</definedName>
    <definedName name="Fin_Entretien">'1-Grille Eval candidats'!$AL$2</definedName>
    <definedName name="Lignes_criteres">'1-Grille Eval candidats'!$B$9:$B$77</definedName>
    <definedName name="Liste_candidats_reçus">'1-Grille Eval candidats'!$C$9:$AK$9</definedName>
    <definedName name="NOM_et_Prénom_du_Candidat">'2-Tableau général de suivi'!$B$13:$B$22</definedName>
    <definedName name="points_entretien">'1-Grille Eval candidats'!$B$62</definedName>
    <definedName name="points_preselection">'1-Grille Eval candidats'!$B$28</definedName>
    <definedName name="Tableau_Candidats">'1-Grille Eval candidats'!$C$9:$AK$85</definedName>
    <definedName name="_xlnm.Print_Area" localSheetId="2">'2-Tableau général de suivi'!$B$1:$K$30</definedName>
    <definedName name="_xlnm.Print_Area" localSheetId="3">'3-Courriels'!$B$1:$B$8</definedName>
    <definedName name="_xlnm.Print_Area" localSheetId="0">'Lisez-moi'!$B$1:$I$85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28" i="1" l="1"/>
  <c r="P28" i="1"/>
  <c r="Q28" i="1"/>
  <c r="R28" i="1"/>
  <c r="S28" i="1"/>
  <c r="T28" i="1"/>
  <c r="U28" i="1"/>
  <c r="V28" i="1"/>
  <c r="W28" i="1"/>
  <c r="X28" i="1"/>
  <c r="Y28" i="1"/>
  <c r="Z28" i="1"/>
  <c r="AA28" i="1"/>
  <c r="AB28" i="1"/>
  <c r="AC28" i="1"/>
  <c r="AD28" i="1"/>
  <c r="AE28" i="1"/>
  <c r="AF28" i="1"/>
  <c r="AG28" i="1"/>
  <c r="AH28" i="1"/>
  <c r="AI28" i="1"/>
  <c r="AJ28" i="1"/>
  <c r="AK28" i="1"/>
  <c r="N28" i="1"/>
  <c r="M28" i="1"/>
  <c r="D28" i="1"/>
  <c r="E28" i="1"/>
  <c r="F28" i="1"/>
  <c r="G28" i="1"/>
  <c r="H28" i="1"/>
  <c r="I28" i="1"/>
  <c r="J28" i="1"/>
  <c r="K28" i="1"/>
  <c r="L28" i="1"/>
  <c r="C28" i="1"/>
  <c r="F4" i="1"/>
  <c r="D4" i="1"/>
  <c r="E1" i="5"/>
  <c r="C30" i="1"/>
  <c r="B8" i="5"/>
  <c r="AI30" i="1"/>
  <c r="AH30" i="1"/>
  <c r="AG30" i="1"/>
  <c r="AF30" i="1"/>
  <c r="AE30" i="1"/>
  <c r="AD30" i="1"/>
  <c r="AC30" i="1"/>
  <c r="AB30" i="1"/>
  <c r="AJ30" i="1"/>
  <c r="AA30" i="1"/>
  <c r="Z30" i="1"/>
  <c r="Y30" i="1"/>
  <c r="N30" i="1"/>
  <c r="O30" i="1"/>
  <c r="P30" i="1"/>
  <c r="Q30" i="1"/>
  <c r="R30" i="1"/>
  <c r="S30" i="1"/>
  <c r="T30" i="1"/>
  <c r="U30" i="1"/>
  <c r="V30" i="1"/>
  <c r="W30" i="1"/>
  <c r="X30" i="1"/>
  <c r="AK30" i="1"/>
  <c r="M30" i="1"/>
  <c r="AL1" i="1"/>
  <c r="AL2" i="1"/>
  <c r="D77" i="1"/>
  <c r="E77" i="1"/>
  <c r="F77" i="1"/>
  <c r="G77" i="1"/>
  <c r="H77" i="1"/>
  <c r="I77" i="1"/>
  <c r="J77" i="1"/>
  <c r="K77" i="1"/>
  <c r="L77" i="1"/>
  <c r="C77" i="1"/>
  <c r="B2" i="5"/>
  <c r="E2" i="5"/>
  <c r="B5" i="5" l="1"/>
  <c r="C5" i="5" s="1"/>
  <c r="H30" i="1" l="1"/>
  <c r="I30" i="1"/>
  <c r="J30" i="1"/>
  <c r="K30" i="1"/>
  <c r="L30" i="1"/>
  <c r="H37" i="1"/>
  <c r="I37" i="1"/>
  <c r="J37" i="1"/>
  <c r="K37" i="1"/>
  <c r="L37" i="1"/>
  <c r="H64" i="1"/>
  <c r="I64" i="1"/>
  <c r="J64" i="1"/>
  <c r="K64" i="1"/>
  <c r="L64" i="1"/>
  <c r="K4" i="3"/>
  <c r="D64" i="1"/>
  <c r="E64" i="1"/>
  <c r="F64" i="1"/>
  <c r="G64" i="1"/>
  <c r="C64" i="1"/>
  <c r="C37" i="1"/>
  <c r="K3" i="3" l="1"/>
  <c r="D30" i="1" l="1"/>
  <c r="E30" i="1"/>
  <c r="F30" i="1"/>
  <c r="G30" i="1"/>
  <c r="D37" i="1"/>
  <c r="E37" i="1"/>
  <c r="F37" i="1"/>
  <c r="G37" i="1"/>
  <c r="G6" i="3" l="1"/>
  <c r="C6" i="3"/>
  <c r="A13" i="3" l="1"/>
  <c r="G5" i="3"/>
  <c r="C5" i="3"/>
  <c r="C4" i="3"/>
  <c r="F3" i="3"/>
  <c r="C3" i="3"/>
  <c r="C8" i="3"/>
  <c r="C7" i="3"/>
  <c r="B13" i="3" l="1"/>
  <c r="C13" i="3" s="1"/>
  <c r="A14" i="3"/>
  <c r="J13" i="3" l="1"/>
  <c r="A15" i="3"/>
  <c r="B14" i="3"/>
  <c r="E14" i="3" s="1"/>
  <c r="J14" i="3" l="1"/>
  <c r="G14" i="3"/>
  <c r="C14" i="3"/>
  <c r="D14" i="3"/>
  <c r="B15" i="3"/>
  <c r="J15" i="3" s="1"/>
  <c r="F15" i="3"/>
  <c r="G15" i="3"/>
  <c r="A16" i="3"/>
  <c r="E15" i="3" l="1"/>
  <c r="D15" i="3"/>
  <c r="C15" i="3"/>
  <c r="A17" i="3"/>
  <c r="B16" i="3"/>
  <c r="G16" i="3" s="1"/>
  <c r="C16" i="3" l="1"/>
  <c r="F16" i="3"/>
  <c r="E16" i="3"/>
  <c r="D16" i="3"/>
  <c r="J16" i="3"/>
  <c r="B17" i="3"/>
  <c r="J17" i="3" s="1"/>
  <c r="A18" i="3"/>
  <c r="C17" i="3" l="1"/>
  <c r="D17" i="3"/>
  <c r="G17" i="3"/>
  <c r="F17" i="3"/>
  <c r="E17" i="3"/>
  <c r="A19" i="3"/>
  <c r="B18" i="3"/>
  <c r="J18" i="3" s="1"/>
  <c r="G18" i="3" l="1"/>
  <c r="F18" i="3"/>
  <c r="D18" i="3"/>
  <c r="E18" i="3"/>
  <c r="C18" i="3"/>
  <c r="A20" i="3"/>
  <c r="B19" i="3"/>
  <c r="J19" i="3" s="1"/>
  <c r="G19" i="3"/>
  <c r="C19" i="3"/>
  <c r="D19" i="3"/>
  <c r="E19" i="3"/>
  <c r="F19" i="3"/>
  <c r="A21" i="3" l="1"/>
  <c r="B20" i="3"/>
  <c r="J20" i="3" s="1"/>
  <c r="G20" i="3" l="1"/>
  <c r="C20" i="3"/>
  <c r="D20" i="3"/>
  <c r="E20" i="3"/>
  <c r="F20" i="3"/>
  <c r="B21" i="3"/>
  <c r="J21" i="3" s="1"/>
  <c r="A22" i="3"/>
  <c r="E21" i="3" l="1"/>
  <c r="D21" i="3"/>
  <c r="G21" i="3"/>
  <c r="F21" i="3"/>
  <c r="C21" i="3"/>
  <c r="B22" i="3"/>
  <c r="J22" i="3" s="1"/>
  <c r="D13" i="3"/>
  <c r="G13" i="3"/>
  <c r="E13" i="3"/>
  <c r="F22" i="3" l="1"/>
  <c r="G22" i="3"/>
  <c r="C22" i="3"/>
  <c r="D22" i="3"/>
  <c r="H6" i="3" s="1"/>
  <c r="E22" i="3"/>
  <c r="B6" i="5"/>
  <c r="I6" i="3"/>
  <c r="F13" i="3"/>
  <c r="F14" i="3"/>
  <c r="E62" i="1" l="1" a="1"/>
  <c r="E62" i="1" s="1"/>
  <c r="D62" i="1" a="1"/>
  <c r="D62" i="1" s="1"/>
  <c r="G62" i="1" a="1"/>
  <c r="G62" i="1" s="1"/>
  <c r="F62" i="1" a="1"/>
  <c r="F62" i="1" s="1"/>
  <c r="I62" i="1" a="1"/>
  <c r="I62" i="1" s="1"/>
  <c r="J62" i="1" a="1"/>
  <c r="J62" i="1" s="1"/>
  <c r="K62" i="1" a="1"/>
  <c r="K62" i="1" s="1"/>
  <c r="C62" i="1" a="1"/>
  <c r="C62" i="1" s="1"/>
  <c r="H62" i="1" a="1"/>
  <c r="H62" i="1" s="1"/>
  <c r="L62" i="1" a="1"/>
  <c r="L62" i="1" s="1"/>
  <c r="L63" i="1" l="1"/>
  <c r="H22" i="3"/>
  <c r="I22" i="3" s="1"/>
  <c r="C63" i="1"/>
  <c r="H13" i="3"/>
  <c r="I13" i="3" s="1"/>
  <c r="H63" i="1"/>
  <c r="H18" i="3"/>
  <c r="I18" i="3" s="1"/>
  <c r="J63" i="1"/>
  <c r="H20" i="3"/>
  <c r="I20" i="3" s="1"/>
  <c r="I63" i="1"/>
  <c r="H19" i="3"/>
  <c r="I19" i="3" s="1"/>
  <c r="F63" i="1"/>
  <c r="H16" i="3"/>
  <c r="I16" i="3" s="1"/>
  <c r="D63" i="1"/>
  <c r="H14" i="3"/>
  <c r="I14" i="3" s="1"/>
  <c r="E63" i="1"/>
  <c r="H15" i="3"/>
  <c r="I15" i="3" s="1"/>
  <c r="K63" i="1"/>
  <c r="H21" i="3"/>
  <c r="I21" i="3" s="1"/>
  <c r="G63" i="1"/>
  <c r="H17" i="3"/>
  <c r="I17" i="3" s="1"/>
  <c r="K19" i="3" l="1"/>
  <c r="K21" i="3"/>
  <c r="K20" i="3"/>
  <c r="K17" i="3"/>
  <c r="K18" i="3"/>
  <c r="K13" i="3"/>
  <c r="K15" i="3"/>
  <c r="K22" i="3"/>
  <c r="K16" i="3"/>
  <c r="K14" i="3"/>
  <c r="B25" i="3" l="1"/>
  <c r="C26" i="3" s="1"/>
  <c r="D26" i="3"/>
  <c r="C25"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<sst xmlns="http://schemas.openxmlformats.org/spreadsheetml/2006/main" count="195" uniqueCount="169">
  <si>
    <t>Examen du CV</t>
  </si>
  <si>
    <t>Examen de la lettre de motivation</t>
  </si>
  <si>
    <t>Date de publication :</t>
  </si>
  <si>
    <t>Date de clôture :</t>
  </si>
  <si>
    <t>I - PRÉSELECTION DES CANDIDATURES</t>
  </si>
  <si>
    <t>STRUCTURE/Service RECRUTEUR :</t>
  </si>
  <si>
    <t>TOTAL des points</t>
  </si>
  <si>
    <t>CLASSEMENT</t>
  </si>
  <si>
    <t>Catégorie :</t>
  </si>
  <si>
    <t>2 - Analyse des candidatures</t>
  </si>
  <si>
    <t>3 - Candidat retenu</t>
  </si>
  <si>
    <t>STATUT</t>
  </si>
  <si>
    <t xml:space="preserve">Date et Signature du responsable du recrutement </t>
  </si>
  <si>
    <t>Nombre de points
II - ENTRETIEN</t>
  </si>
  <si>
    <t>Nombre de points
I - PRÉSELECTION</t>
  </si>
  <si>
    <t xml:space="preserve">TOTAL GÉNÉRAL (I + II) = </t>
  </si>
  <si>
    <t xml:space="preserve">I - Sous-Total des points de la PRÉSELECTION = </t>
  </si>
  <si>
    <t xml:space="preserve">II - Sous-Total des points de l'ENTRETIEN = </t>
  </si>
  <si>
    <t>Points forts</t>
  </si>
  <si>
    <t>Points d'amélioration</t>
  </si>
  <si>
    <t>Motivations du choix :</t>
  </si>
  <si>
    <t>Savoir-faire et Savoir-être</t>
  </si>
  <si>
    <t>Savoir</t>
  </si>
  <si>
    <t>Points de vigilance</t>
  </si>
  <si>
    <t>III - COMMENTAIRES</t>
  </si>
  <si>
    <t>Parcours : capacité d'adaptation / de progression</t>
  </si>
  <si>
    <t>Diplômes / Catégorie</t>
  </si>
  <si>
    <t>Formations suivies</t>
  </si>
  <si>
    <t>Sur la forme : effort de présentation de la lettre, syntaxe, orthographe</t>
  </si>
  <si>
    <t>Niveau d’information pris sur la structure, l'environnement, les enjeux</t>
  </si>
  <si>
    <t>Capacité d’adaptation</t>
  </si>
  <si>
    <t>Appréciation des réponses par rapport à une mise en situation</t>
  </si>
  <si>
    <t>GENRE</t>
  </si>
  <si>
    <r>
      <t xml:space="preserve">Ibis - ENTRETIENS TELEPHONIQUES            </t>
    </r>
    <r>
      <rPr>
        <sz val="12"/>
        <color theme="0"/>
        <rFont val="Wingdings 3"/>
        <family val="1"/>
        <charset val="2"/>
      </rPr>
      <t>Æ</t>
    </r>
  </si>
  <si>
    <t>Évaluation du candidat</t>
  </si>
  <si>
    <r>
      <t xml:space="preserve">II - ENTRETIENS EN FACE A FACE            </t>
    </r>
    <r>
      <rPr>
        <b/>
        <sz val="11"/>
        <color theme="0"/>
        <rFont val="Wingdings 3"/>
        <family val="1"/>
        <charset val="2"/>
      </rPr>
      <t>Æ</t>
    </r>
  </si>
  <si>
    <r>
      <t xml:space="preserve">Versement du CV dans la Cvthèque ?         </t>
    </r>
    <r>
      <rPr>
        <sz val="10"/>
        <color theme="0"/>
        <rFont val="Wingdings 3"/>
        <family val="1"/>
        <charset val="2"/>
      </rPr>
      <t xml:space="preserve"> Æ</t>
    </r>
  </si>
  <si>
    <t>Autre</t>
  </si>
  <si>
    <t xml:space="preserve">Structure d'origine : </t>
  </si>
  <si>
    <t>Grade pour les titulaires :</t>
  </si>
  <si>
    <t>Personnes ayant réalisé la PRÉSELECTION :</t>
  </si>
  <si>
    <t>Affectation actuelle</t>
  </si>
  <si>
    <t>Appréciation globale</t>
  </si>
  <si>
    <t>Candidat reçu en entretien ?</t>
  </si>
  <si>
    <t>Situation particulière ?</t>
  </si>
  <si>
    <r>
      <t xml:space="preserve">Nombre de </t>
    </r>
    <r>
      <rPr>
        <b/>
        <sz val="10"/>
        <color theme="1"/>
        <rFont val="Calibri"/>
        <family val="2"/>
        <scheme val="minor"/>
      </rPr>
      <t>candidatures</t>
    </r>
    <r>
      <rPr>
        <sz val="10"/>
        <color theme="1"/>
        <rFont val="Calibri"/>
        <family val="2"/>
        <scheme val="minor"/>
      </rPr>
      <t xml:space="preserve"> reçues :</t>
    </r>
  </si>
  <si>
    <r>
      <t xml:space="preserve">Nombre de </t>
    </r>
    <r>
      <rPr>
        <b/>
        <sz val="10"/>
        <color theme="1"/>
        <rFont val="Calibri"/>
        <family val="2"/>
        <scheme val="minor"/>
      </rPr>
      <t xml:space="preserve">candidats </t>
    </r>
    <r>
      <rPr>
        <sz val="10"/>
        <color theme="1"/>
        <rFont val="Calibri"/>
        <family val="2"/>
        <scheme val="minor"/>
      </rPr>
      <t>reçus :</t>
    </r>
  </si>
  <si>
    <t>Date envoi de la candidature :</t>
  </si>
  <si>
    <t>è</t>
  </si>
  <si>
    <t>Outil d'évaluation des candidats</t>
  </si>
  <si>
    <t xml:space="preserve">NOM - Prénom de chaque candidat : </t>
  </si>
  <si>
    <t>Nom et Prénom du Candidat</t>
  </si>
  <si>
    <r>
      <t xml:space="preserve">Nombre </t>
    </r>
    <r>
      <rPr>
        <b/>
        <sz val="11"/>
        <rFont val="Calibri"/>
        <family val="2"/>
        <scheme val="minor"/>
      </rPr>
      <t xml:space="preserve">candidatures </t>
    </r>
    <r>
      <rPr>
        <sz val="11"/>
        <rFont val="Calibri"/>
        <family val="2"/>
        <scheme val="minor"/>
      </rPr>
      <t>reçues :</t>
    </r>
  </si>
  <si>
    <r>
      <t xml:space="preserve">Nombre de </t>
    </r>
    <r>
      <rPr>
        <b/>
        <sz val="11"/>
        <rFont val="Calibri"/>
        <family val="2"/>
        <scheme val="minor"/>
      </rPr>
      <t>candidats</t>
    </r>
    <r>
      <rPr>
        <sz val="11"/>
        <rFont val="Calibri"/>
        <family val="2"/>
        <scheme val="minor"/>
      </rPr>
      <t xml:space="preserve"> reçus :</t>
    </r>
  </si>
  <si>
    <t>Compétences</t>
  </si>
  <si>
    <t>RECRUTEMENT AU MINISTERE DE L'AGRICULTURE</t>
  </si>
  <si>
    <r>
      <rPr>
        <b/>
        <i/>
        <sz val="10"/>
        <rFont val="Marianne"/>
      </rPr>
      <t xml:space="preserve">Très satisfaisant </t>
    </r>
    <r>
      <rPr>
        <i/>
        <sz val="10"/>
        <rFont val="Marianne"/>
      </rPr>
      <t>/ la compétence est supérieure à ce qui est recherché / le profil du candidat dépasse les attentes voire est surqualifié pour le poste.</t>
    </r>
  </si>
  <si>
    <r>
      <rPr>
        <b/>
        <i/>
        <sz val="10"/>
        <rFont val="Marianne"/>
      </rPr>
      <t>Satisfaisant</t>
    </r>
    <r>
      <rPr>
        <i/>
        <sz val="10"/>
        <rFont val="Marianne"/>
      </rPr>
      <t xml:space="preserve"> / la compétence correspond totalement à ce qui est recherché/ le profil du candidat est conforme aux attentes et semble correspondre au profil recherché.</t>
    </r>
  </si>
  <si>
    <r>
      <rPr>
        <b/>
        <i/>
        <sz val="10"/>
        <rFont val="Marianne"/>
      </rPr>
      <t xml:space="preserve">Peu satisfaisant </t>
    </r>
    <r>
      <rPr>
        <i/>
        <sz val="10"/>
        <rFont val="Marianne"/>
      </rPr>
      <t>/ la compétence est peu significative / le profil du candidat se situe en dessous des attentes et n’a pas suffisamment le niveau requis pour tenir le poste.</t>
    </r>
  </si>
  <si>
    <r>
      <rPr>
        <b/>
        <i/>
        <sz val="10"/>
        <rFont val="Marianne"/>
      </rPr>
      <t xml:space="preserve">Pas satisfaisant </t>
    </r>
    <r>
      <rPr>
        <i/>
        <sz val="10"/>
        <rFont val="Marianne"/>
      </rPr>
      <t>/ la compétence est inexistante / critère éliminatoire / le profil du candidat n’est pas qualifié car ne répondant pas avec satisfaction aux critères recherchés.</t>
    </r>
  </si>
  <si>
    <t>Adresse mèl :</t>
  </si>
  <si>
    <t>Téléphone :</t>
  </si>
  <si>
    <t>COORDONNÉES DU CANDIDAT</t>
  </si>
  <si>
    <t xml:space="preserve">                  ERGONOMIE DE L'OUTIL</t>
  </si>
  <si>
    <t>Chacun des critères ci-dessus est mesuré par une note figurant dans le menu déroulant selon les 4 niveaux suivants :</t>
  </si>
  <si>
    <t xml:space="preserve">              RAPPEL : Archivage des candidatures</t>
  </si>
  <si>
    <r>
      <t>La grille d'évaluation des candidats reçus (</t>
    </r>
    <r>
      <rPr>
        <b/>
        <sz val="11"/>
        <color rgb="FF108A87"/>
        <rFont val="Marianne"/>
      </rPr>
      <t>onglet 1</t>
    </r>
    <r>
      <rPr>
        <sz val="11"/>
        <color rgb="FF108A87"/>
        <rFont val="Marianne"/>
      </rPr>
      <t>)</t>
    </r>
  </si>
  <si>
    <r>
      <t>Le tableau général de suivi des candidatures qui sera adressé au SG/SRH (</t>
    </r>
    <r>
      <rPr>
        <b/>
        <sz val="11"/>
        <color rgb="FFFF9900"/>
        <rFont val="Marianne"/>
      </rPr>
      <t>onglet 2</t>
    </r>
    <r>
      <rPr>
        <sz val="11"/>
        <color rgb="FFFF9900"/>
        <rFont val="Marianne"/>
      </rPr>
      <t>)</t>
    </r>
  </si>
  <si>
    <r>
      <t xml:space="preserve">Cet outil est composé de </t>
    </r>
    <r>
      <rPr>
        <b/>
        <sz val="11"/>
        <color theme="1"/>
        <rFont val="Marianne"/>
      </rPr>
      <t xml:space="preserve">3 éléments </t>
    </r>
    <r>
      <rPr>
        <sz val="11"/>
        <color theme="1"/>
        <rFont val="Marianne"/>
      </rPr>
      <t>imbriqués les uns dans les autres :</t>
    </r>
  </si>
  <si>
    <r>
      <t>Les courriels qui devront être adressés aux candidats tout au long du processus (</t>
    </r>
    <r>
      <rPr>
        <b/>
        <sz val="11"/>
        <color rgb="FF6BD39A"/>
        <rFont val="Marianne"/>
      </rPr>
      <t>onglet 3</t>
    </r>
    <r>
      <rPr>
        <sz val="11"/>
        <color rgb="FF6BD39A"/>
        <rFont val="Marianne"/>
      </rPr>
      <t>)</t>
    </r>
  </si>
  <si>
    <t>Cette dernière partie de la grille d'évaluation du candidat porte sur :</t>
  </si>
  <si>
    <t>Adresse Mèl :</t>
  </si>
  <si>
    <t>Date de disponibilité du candidat :</t>
  </si>
  <si>
    <t>E (Type)</t>
  </si>
  <si>
    <t>F (Objet modèle)</t>
  </si>
  <si>
    <t>G (Corps modèle)</t>
  </si>
  <si>
    <t>Objet du mèl :</t>
  </si>
  <si>
    <t>Corps du mèl :</t>
  </si>
  <si>
    <t>Base interne des modèles de courriel – à ne pas modifier</t>
  </si>
  <si>
    <t>Accusé de réception adressé au candidat le :</t>
  </si>
  <si>
    <t>Réponse à la candidature adressée le :</t>
  </si>
  <si>
    <r>
      <rPr>
        <u/>
        <sz val="11"/>
        <rFont val="Marianne"/>
      </rPr>
      <t>Examinez ensuite</t>
    </r>
    <r>
      <rPr>
        <sz val="11"/>
        <rFont val="Marianne"/>
      </rPr>
      <t xml:space="preserve"> :
- </t>
    </r>
    <r>
      <rPr>
        <b/>
        <sz val="11"/>
        <rFont val="Marianne"/>
      </rPr>
      <t xml:space="preserve">le CV </t>
    </r>
    <r>
      <rPr>
        <sz val="11"/>
        <rFont val="Marianne"/>
      </rPr>
      <t xml:space="preserve">du candidat : </t>
    </r>
    <r>
      <rPr>
        <b/>
        <sz val="11"/>
        <rFont val="Marianne"/>
      </rPr>
      <t>ligne 17 à 21</t>
    </r>
    <r>
      <rPr>
        <sz val="11"/>
        <rFont val="Marianne"/>
      </rPr>
      <t xml:space="preserve"> (compétences, parcours, diplômes, formations suivies).
- </t>
    </r>
    <r>
      <rPr>
        <b/>
        <sz val="11"/>
        <rFont val="Marianne"/>
      </rPr>
      <t xml:space="preserve">sa lettre de motivation </t>
    </r>
    <r>
      <rPr>
        <sz val="11"/>
        <rFont val="Marianne"/>
      </rPr>
      <t xml:space="preserve">: </t>
    </r>
    <r>
      <rPr>
        <b/>
        <sz val="11"/>
        <rFont val="Marianne"/>
      </rPr>
      <t>ligne 23 à 27</t>
    </r>
    <r>
      <rPr>
        <sz val="11"/>
        <rFont val="Marianne"/>
      </rPr>
      <t xml:space="preserve"> (sur la forme, la syntaxe, le niveau d'information pris sur la structure, l'environnement, les enjeux, sur la motivation et l'intérêt pour le poste et sur sa capacité d'adaptation).</t>
    </r>
  </si>
  <si>
    <t>STRUCTURE</t>
  </si>
  <si>
    <t>Le candidat est-il prioritaire dans le recrutement ?</t>
  </si>
  <si>
    <r>
      <rPr>
        <b/>
        <sz val="11"/>
        <color theme="1"/>
        <rFont val="Marianne"/>
      </rPr>
      <t xml:space="preserve">Fiabiliser </t>
    </r>
    <r>
      <rPr>
        <sz val="11"/>
        <color theme="1"/>
        <rFont val="Marianne"/>
      </rPr>
      <t>chaque étape du processus de sélection ;</t>
    </r>
  </si>
  <si>
    <t xml:space="preserve">                   INTRODUCTION</t>
  </si>
  <si>
    <r>
      <t xml:space="preserve">Au travers d'un </t>
    </r>
    <r>
      <rPr>
        <b/>
        <sz val="11"/>
        <color theme="1"/>
        <rFont val="Marianne"/>
      </rPr>
      <t>seul outil,</t>
    </r>
    <r>
      <rPr>
        <sz val="11"/>
        <color theme="1"/>
        <rFont val="Marianne"/>
      </rPr>
      <t xml:space="preserve"> les candidats seront comparés  en fonction des critères communs pré-requis et des compétences extraites de la fiche de poste autour des :</t>
    </r>
  </si>
  <si>
    <t>Afin d'optimiser le processus, il est conseillé de renseigner ce formulaire progressivement en fonction de chaque étape du processus de recrutement.</t>
  </si>
  <si>
    <t xml:space="preserve">  DÈS la publication de l'offre d'emploi, indiquez :</t>
  </si>
  <si>
    <t xml:space="preserve">  À la réception de chaque candidature</t>
  </si>
  <si>
    <t xml:space="preserve">  Lors de l'entretien </t>
  </si>
  <si>
    <t>COMMENCEZ avec  L'ONGLET N° 1 : Grille d'évaluation des candidats</t>
  </si>
  <si>
    <t>ET CONTINUEZ  avec  L'ONGLET N°2 : "Tableau général de suivi"</t>
  </si>
  <si>
    <t>SANS OUBLIER de correspondre tout au long du processus de recrutement avec chacun des candidats (onglet 3)</t>
  </si>
  <si>
    <t xml:space="preserve">                  UTILISATION DE CET OUTIL</t>
  </si>
  <si>
    <t xml:space="preserve">                  OBJECTIFS</t>
  </si>
  <si>
    <t>Pour mener votre entretien, vous disposez dans le guide du recrutement :</t>
  </si>
  <si>
    <t>d'exemples de questions ciblées pour les postes avec encadrement ;</t>
  </si>
  <si>
    <t>de la liste des 26 critères légaux de discrimination.</t>
  </si>
  <si>
    <t>La correspondance avec le candidat s'effectue par mèl via l'onglet 3-Courriels. Celui-ci permet de générer un mèl automatiquement de la façon suivante :</t>
  </si>
  <si>
    <t>Sélectionnez dans le menu déroulant le nom du candidat auquel vous souhaitez écrire</t>
  </si>
  <si>
    <t>Les 3 modèles de mèl sont rédigés conformément au contenu de la fiche technique du guide du recrutement.</t>
  </si>
  <si>
    <t>La présente notice explique le fonctionnement de cet outil, partiellement automatisé, qui facilite la gestion complète du recrutement : de l'évaluation individuelle des candidats jusqu'à la génération automatique des courriels de réponse, tel qu'introduit dans le nouveau guide au travers de ses fiches et annexes.</t>
  </si>
  <si>
    <t>Enfin, lors des saisies vous pouvez naviguer entre la notice et chaque onglet grâce au logo ci-dessus qui apparaît dans chacun d'entre eux (non imprimable).</t>
  </si>
  <si>
    <t>La charge de la preuve impliquant une traçabilité exemplaire de la procédure de recrutement, chaque poste ouvert à la publication doit donner lieu à la création d’un dossier de recrutement particulier dans lequel sont archivées sous forme dématérialisée toutes les pièces relatives au recrutement pendant 2 ans à compter de la date du recrutement. Ce dossier permettra, en cas de contestation ultérieure, de justifier le choix effectué. Les documents archivés ne devront pas être annotés en vue de leur éventuelle communication.</t>
  </si>
  <si>
    <t>- pour accuser réception de la candidature (mèl n°1)
- pour communiquer votre décision quelle soit favorable ou non (2 modèles)</t>
  </si>
  <si>
    <t>CANDIDATS  RECUS</t>
  </si>
  <si>
    <t>Prétentions salariales</t>
  </si>
  <si>
    <t>Autres éléments : analyse le cas échéant du dernier CREP, de la mise en situation…</t>
  </si>
  <si>
    <t>Catégorie de l'emploi :</t>
  </si>
  <si>
    <t>INTITULÉ DE L'EMPLOI :</t>
  </si>
  <si>
    <t>Personnes ayant conduit l'entretien :</t>
  </si>
  <si>
    <t>Personnes ayant sélectionné les CV :</t>
  </si>
  <si>
    <t xml:space="preserve">Personnes ayant conduit l'ENTRETIEN : </t>
  </si>
  <si>
    <t>Intitulé de l'emploi :</t>
  </si>
  <si>
    <t>1 - Identification de l'emploi</t>
  </si>
  <si>
    <t>Motivation et Intérêt pour l'emploi</t>
  </si>
  <si>
    <t>Compréhension des enjeux de l'emploi / des attentes / des difficultés / des contraintes ?</t>
  </si>
  <si>
    <r>
      <t xml:space="preserve">Sélectionnez ensuite l'objet du mèl, au choix : Accuser réception d'une candidature </t>
    </r>
    <r>
      <rPr>
        <b/>
        <sz val="11"/>
        <color theme="1"/>
        <rFont val="Marianne"/>
      </rPr>
      <t>OU</t>
    </r>
    <r>
      <rPr>
        <sz val="11"/>
        <color theme="1"/>
        <rFont val="Marianne"/>
      </rPr>
      <t xml:space="preserve"> Réponse négative à une candidature </t>
    </r>
    <r>
      <rPr>
        <b/>
        <sz val="11"/>
        <color theme="1"/>
        <rFont val="Marianne"/>
      </rPr>
      <t>OU</t>
    </r>
    <r>
      <rPr>
        <sz val="11"/>
        <color theme="1"/>
        <rFont val="Marianne"/>
      </rPr>
      <t xml:space="preserve"> Réponse positive à une candidature.</t>
    </r>
  </si>
  <si>
    <t>Cliquer sur la touche "Envoi Mèl" pour générer celui-ci.  L'adresse mèl du candidat ainsi que l'objet seront déjà renseignés automatiquement dans le mèl.</t>
  </si>
  <si>
    <t>Effectuer un copier et collage-spécial (touches CTRL + Maj + V) du contenu du message de l'onglet 3-Courriels dans le corps du mèl, correspondant à l'objet sélectionné. Si besoin, celui-ci pourra dès lors être être modifié.</t>
  </si>
  <si>
    <r>
      <rPr>
        <b/>
        <sz val="11"/>
        <color rgb="FFFF0000"/>
        <rFont val="Marianne"/>
      </rPr>
      <t>NE PAS OUBLIER</t>
    </r>
    <r>
      <rPr>
        <sz val="11"/>
        <color theme="1"/>
        <rFont val="Marianne"/>
      </rPr>
      <t xml:space="preserve"> d'indiquer les dates d'envoi de l'Accusé de Réception de candidature ainsi que de la réponse définitive (positive comme négative) dans l'onglet n°2 (lignes 75 et 76).</t>
    </r>
  </si>
  <si>
    <t>Les savoirs indiqués dans l'offre d'emploi</t>
  </si>
  <si>
    <r>
      <t>CANDIDAT à sélectionner</t>
    </r>
    <r>
      <rPr>
        <b/>
        <sz val="12"/>
        <rFont val="Calibri"/>
        <family val="2"/>
        <scheme val="minor"/>
      </rPr>
      <t xml:space="preserve">
dans la liste déroulante de la cellule</t>
    </r>
  </si>
  <si>
    <r>
      <t xml:space="preserve">Type de courriel à sélectionner
</t>
    </r>
    <r>
      <rPr>
        <b/>
        <sz val="12"/>
        <rFont val="Calibri"/>
        <family val="2"/>
        <scheme val="minor"/>
      </rPr>
      <t>dans la liste déroulante de la cellule</t>
    </r>
  </si>
  <si>
    <r>
      <t>Permettre aux recruteurs d</t>
    </r>
    <r>
      <rPr>
        <b/>
        <sz val="11"/>
        <color theme="1"/>
        <rFont val="Marianne"/>
      </rPr>
      <t xml:space="preserve">’identifier le meilleur candidat </t>
    </r>
    <r>
      <rPr>
        <sz val="11"/>
        <color theme="1"/>
        <rFont val="Marianne"/>
      </rPr>
      <t>tout en garantissant la transparence, l’objectivité et l’équité ;</t>
    </r>
  </si>
  <si>
    <r>
      <rPr>
        <b/>
        <sz val="11"/>
        <color theme="1"/>
        <rFont val="Marianne"/>
      </rPr>
      <t>Alléger</t>
    </r>
    <r>
      <rPr>
        <sz val="11"/>
        <color theme="1"/>
        <rFont val="Marianne"/>
      </rPr>
      <t xml:space="preserve"> le travail de saisie.</t>
    </r>
  </si>
  <si>
    <r>
      <rPr>
        <b/>
        <sz val="11"/>
        <rFont val="Marianne"/>
      </rPr>
      <t>savoirs</t>
    </r>
    <r>
      <rPr>
        <sz val="11"/>
        <rFont val="Marianne"/>
      </rPr>
      <t xml:space="preserve"> : quelles sont les connaissances du candidat ?</t>
    </r>
  </si>
  <si>
    <r>
      <rPr>
        <b/>
        <sz val="11"/>
        <rFont val="Marianne"/>
      </rPr>
      <t>savoir-faire</t>
    </r>
    <r>
      <rPr>
        <sz val="11"/>
        <rFont val="Marianne"/>
      </rPr>
      <t xml:space="preserve"> : quelles sont les compétences techniques mobilisables dans une situation professionnelle donnée. Les activités et tâches effectuées dans ses différents emplois ou stages, dans quels contextes et environnements de travail, avec quels types de matériels le cas échéant.</t>
    </r>
  </si>
  <si>
    <r>
      <t xml:space="preserve">L'onglet n°1 est </t>
    </r>
    <r>
      <rPr>
        <b/>
        <sz val="11"/>
        <color theme="1"/>
        <rFont val="Marianne"/>
      </rPr>
      <t>LE formulaire d'évaluation</t>
    </r>
    <r>
      <rPr>
        <sz val="11"/>
        <color theme="1"/>
        <rFont val="Marianne"/>
      </rPr>
      <t>. Du fait de la nature des données saisies, indispensables tout au long du processus, il devient également une sorte de "base de données" de l'emploi à pourvoir.</t>
    </r>
  </si>
  <si>
    <r>
      <t xml:space="preserve">A l'issue de ce premier exercice, une cotation s’opère automatiquement </t>
    </r>
    <r>
      <rPr>
        <b/>
        <sz val="11"/>
        <rFont val="Marianne"/>
      </rPr>
      <t>en ligne 28 "Sous-total des points de présélection".</t>
    </r>
    <r>
      <rPr>
        <sz val="11"/>
        <rFont val="Marianne"/>
      </rPr>
      <t xml:space="preserve"> Elle permet d’objectiver les choix opérés sur une base commune à l’ensemble des candidats et de retenir les meilleurs d'entre eux pour l'étape suivante : </t>
    </r>
    <r>
      <rPr>
        <b/>
        <sz val="11"/>
        <rFont val="Marianne"/>
      </rPr>
      <t>l'entretien.</t>
    </r>
  </si>
  <si>
    <r>
      <t xml:space="preserve">Ce 2ème onglet est le réceptacle de l'onglet n°1. Tous les champs du tableau sont complétés </t>
    </r>
    <r>
      <rPr>
        <b/>
        <sz val="11"/>
        <rFont val="Marianne"/>
      </rPr>
      <t xml:space="preserve">automatiquement </t>
    </r>
    <r>
      <rPr>
        <sz val="11"/>
        <rFont val="Marianne"/>
      </rPr>
      <t>par transfert des éléments de la grille d'évaluation.</t>
    </r>
  </si>
  <si>
    <t>La correspondance avec les candidats fait partie intégrante de l’image de marque du ministère. Un soin tout particulier doit être apporté à cette communication distanciée. C'est pourquoi il est indispensable de correspondre avec tous les candidats tout au long de la procédure de recrutement :</t>
  </si>
  <si>
    <t>Réflexion sur les thématiques / réformes / orientations en cours</t>
  </si>
  <si>
    <r>
      <t xml:space="preserve">Pour éviter les doubles saisies, </t>
    </r>
    <r>
      <rPr>
        <b/>
        <sz val="11"/>
        <color theme="1"/>
        <rFont val="Marianne"/>
      </rPr>
      <t xml:space="preserve">les données de l'onglet n°1 se déversent automatiquement dans l'onglet n°2 </t>
    </r>
    <r>
      <rPr>
        <sz val="11"/>
        <color theme="1"/>
        <rFont val="Marianne"/>
      </rPr>
      <t>au fur et à mesure de leur saisie. Ainsi à l'issue du processus de recrutement, le tableau général de suivi, qui doit être adressé aux MAPS, est renseigné à 95%.
Parallèlement</t>
    </r>
    <r>
      <rPr>
        <sz val="11"/>
        <rFont val="Marianne"/>
      </rPr>
      <t xml:space="preserve"> les courriels adressés aux candidats peuvent être générés facilement grâce aux données saisies dans l'onglet 1.</t>
    </r>
  </si>
  <si>
    <t>Sa compréhension des enjeux de l'emploi / des attentes / des difficultés / des contraintes…</t>
  </si>
  <si>
    <t>Sa réflexion sur les thématiques / orientations en cours…</t>
  </si>
  <si>
    <t>Sa capacité à faire face à différentes situations (mises en situations professionnelles)…</t>
  </si>
  <si>
    <t>N° de la Publication (Aghora) :</t>
  </si>
  <si>
    <t xml:space="preserve">Le candidat est-il dans une situation particulière : </t>
  </si>
  <si>
    <r>
      <t xml:space="preserve">              </t>
    </r>
    <r>
      <rPr>
        <b/>
        <sz val="10"/>
        <color rgb="FF0070C0"/>
        <rFont val="Marianne"/>
      </rPr>
      <t xml:space="preserve">1 </t>
    </r>
    <r>
      <rPr>
        <sz val="10"/>
        <color theme="1"/>
        <rFont val="Marianne"/>
      </rPr>
      <t xml:space="preserve">- Sélectionner OUI ou NON
              </t>
    </r>
    <r>
      <rPr>
        <b/>
        <sz val="10"/>
        <color rgb="FF0070C0"/>
        <rFont val="Marianne"/>
      </rPr>
      <t>2</t>
    </r>
    <r>
      <rPr>
        <sz val="10"/>
        <color theme="1"/>
        <rFont val="Marianne"/>
      </rPr>
      <t xml:space="preserve"> - SI OUI, renseigner la date</t>
    </r>
  </si>
  <si>
    <t>Accusé réception d'une candidature</t>
  </si>
  <si>
    <t>Votre candidature à l'emploi de {POSTE} - n° {REF}</t>
  </si>
  <si>
    <t>Réponse négative à une candidature</t>
  </si>
  <si>
    <t>Réponse favorable à une candidature retenue</t>
  </si>
  <si>
    <r>
      <rPr>
        <sz val="11"/>
        <color rgb="FFFF0000"/>
        <rFont val="Calibri"/>
        <family val="2"/>
        <scheme val="minor"/>
      </rPr>
      <t>{CIVILITE}</t>
    </r>
    <r>
      <rPr>
        <sz val="11"/>
        <color theme="1"/>
        <rFont val="Calibri"/>
        <family val="2"/>
        <scheme val="minor"/>
      </rPr>
      <t>{NL}{NL}Nous vous informons que votre candidature a bien été enregistrée et vous remercions de l’intérêt que vous portez à notre structure.{NL}{NL}Nous allons l’étudier avec attention et nous ne manquerons pas de revenir vers vous.{NL}{NL}Nous restons à votre disposition pour toute information complémentaire.{NL}{NL}Cordialement{NL}L'équipe Recrutement</t>
    </r>
  </si>
  <si>
    <r>
      <rPr>
        <b/>
        <sz val="11"/>
        <rFont val="Marianne"/>
      </rPr>
      <t>savoir-être</t>
    </r>
    <r>
      <rPr>
        <sz val="11"/>
        <rFont val="Marianne"/>
      </rPr>
      <t xml:space="preserve"> : quelles sont les qualités personnelles, les compétences comportementales et relationnelles qui permettent de s'intégrer dans une équipe, de communiquer, de faire preuve d'initiative.</t>
    </r>
  </si>
  <si>
    <t>N° Poste (RENOIRH/ODISSEE) :</t>
  </si>
  <si>
    <t>N° de poste :</t>
  </si>
  <si>
    <r>
      <t xml:space="preserve">Seules les 10 candidatures saisies dans les colonnes de </t>
    </r>
    <r>
      <rPr>
        <b/>
        <sz val="11"/>
        <color theme="1"/>
        <rFont val="Marianne"/>
      </rPr>
      <t>C à L</t>
    </r>
    <r>
      <rPr>
        <sz val="11"/>
        <color theme="1"/>
        <rFont val="Marianne"/>
      </rPr>
      <t xml:space="preserve"> seront téléversées dans le tableau général. Vous pouvez toutefois saisir d'autres candidatures dans les colonnes M à AK pour avoir la traçabilité des motifs des candidatures écartées.</t>
    </r>
  </si>
  <si>
    <r>
      <t xml:space="preserve">En </t>
    </r>
    <r>
      <rPr>
        <b/>
        <sz val="11"/>
        <rFont val="Marianne"/>
      </rPr>
      <t>ligne 1,</t>
    </r>
    <r>
      <rPr>
        <sz val="11"/>
        <rFont val="Marianne"/>
      </rPr>
      <t xml:space="preserve"> la Réf/N° de la publication et le support de publication
En </t>
    </r>
    <r>
      <rPr>
        <b/>
        <sz val="11"/>
        <rFont val="Marianne"/>
      </rPr>
      <t>ligne 2</t>
    </r>
    <r>
      <rPr>
        <sz val="11"/>
        <rFont val="Marianne"/>
      </rPr>
      <t xml:space="preserve">, l'intitulé de l'emploi et la Catégorie de l'emploi
En </t>
    </r>
    <r>
      <rPr>
        <b/>
        <sz val="11"/>
        <rFont val="Marianne"/>
      </rPr>
      <t>ligne 3, l</t>
    </r>
    <r>
      <rPr>
        <sz val="11"/>
        <rFont val="Marianne"/>
      </rPr>
      <t xml:space="preserve">es dates de publication et de clôture
En </t>
    </r>
    <r>
      <rPr>
        <b/>
        <sz val="11"/>
        <rFont val="Marianne"/>
      </rPr>
      <t>ligne 5</t>
    </r>
    <r>
      <rPr>
        <sz val="11"/>
        <rFont val="Marianne"/>
      </rPr>
      <t>, la</t>
    </r>
    <r>
      <rPr>
        <b/>
        <sz val="11"/>
        <rFont val="Marianne"/>
      </rPr>
      <t xml:space="preserve"> </t>
    </r>
    <r>
      <rPr>
        <sz val="11"/>
        <rFont val="Marianne"/>
      </rPr>
      <t xml:space="preserve">structure administrative de recrutement)
et en </t>
    </r>
    <r>
      <rPr>
        <b/>
        <sz val="11"/>
        <rFont val="Marianne"/>
      </rPr>
      <t>ligne 6</t>
    </r>
    <r>
      <rPr>
        <sz val="11"/>
        <rFont val="Marianne"/>
      </rPr>
      <t>, le service d'affectation du candidat conforme à ODISSEE)</t>
    </r>
  </si>
  <si>
    <t>Sélectionnez le statut du candidat :</t>
  </si>
  <si>
    <t>Sélectionnez le genre du candidat :</t>
  </si>
  <si>
    <r>
      <t xml:space="preserve">La saisie d'un nom incrémente automatiquement le compteur du nombre de candidatures reçues ( </t>
    </r>
    <r>
      <rPr>
        <b/>
        <sz val="11"/>
        <rFont val="Marianne"/>
      </rPr>
      <t xml:space="preserve">Ligne 4)
</t>
    </r>
    <r>
      <rPr>
        <u/>
        <sz val="11"/>
        <rFont val="Marianne"/>
      </rPr>
      <t xml:space="preserve">Vous devez indiquer </t>
    </r>
    <r>
      <rPr>
        <sz val="11"/>
        <rFont val="Marianne"/>
      </rPr>
      <t xml:space="preserve">: 
- en </t>
    </r>
    <r>
      <rPr>
        <b/>
        <sz val="11"/>
        <rFont val="Marianne"/>
      </rPr>
      <t>Ligne 5</t>
    </r>
    <r>
      <rPr>
        <sz val="11"/>
        <rFont val="Marianne"/>
      </rPr>
      <t xml:space="preserve"> (Nom des personnes sélectionnant les CV)
- en </t>
    </r>
    <r>
      <rPr>
        <b/>
        <sz val="11"/>
        <rFont val="Marianne"/>
      </rPr>
      <t xml:space="preserve">Ligne 9 </t>
    </r>
    <r>
      <rPr>
        <sz val="11"/>
        <rFont val="Marianne"/>
      </rPr>
      <t xml:space="preserve">(Identité du candidat)
- en </t>
    </r>
    <r>
      <rPr>
        <b/>
        <sz val="11"/>
        <rFont val="Marianne"/>
      </rPr>
      <t xml:space="preserve">Ligne10 </t>
    </r>
    <r>
      <rPr>
        <sz val="11"/>
        <rFont val="Marianne"/>
      </rPr>
      <t xml:space="preserve">(Date d'envoi de la candidature)
- en </t>
    </r>
    <r>
      <rPr>
        <b/>
        <sz val="11"/>
        <rFont val="Marianne"/>
      </rPr>
      <t>Ligne11</t>
    </r>
    <r>
      <rPr>
        <sz val="11"/>
        <rFont val="Marianne"/>
      </rPr>
      <t xml:space="preserve"> (Structure d'origine au sein du ministère ou mention d'une autre administration)
- en </t>
    </r>
    <r>
      <rPr>
        <b/>
        <sz val="11"/>
        <rFont val="Marianne"/>
      </rPr>
      <t>Ligne12</t>
    </r>
    <r>
      <rPr>
        <sz val="11"/>
        <rFont val="Marianne"/>
      </rPr>
      <t xml:space="preserve"> (Statut du candidat : Titulaire ou contractuel)
- en </t>
    </r>
    <r>
      <rPr>
        <b/>
        <sz val="11"/>
        <rFont val="Marianne"/>
      </rPr>
      <t xml:space="preserve">Ligne13 </t>
    </r>
    <r>
      <rPr>
        <sz val="11"/>
        <rFont val="Marianne"/>
      </rPr>
      <t xml:space="preserve">(Grade pour les titulaires)
- en </t>
    </r>
    <r>
      <rPr>
        <b/>
        <sz val="11"/>
        <rFont val="Marianne"/>
      </rPr>
      <t>Ligne14</t>
    </r>
    <r>
      <rPr>
        <sz val="11"/>
        <rFont val="Marianne"/>
      </rPr>
      <t xml:space="preserve"> (Existence d'une situation particulière)
- en </t>
    </r>
    <r>
      <rPr>
        <b/>
        <sz val="11"/>
        <rFont val="Marianne"/>
      </rPr>
      <t xml:space="preserve">Ligne15 </t>
    </r>
    <r>
      <rPr>
        <sz val="11"/>
        <rFont val="Marianne"/>
      </rPr>
      <t xml:space="preserve">(Genre du candidat)
- et ses coordonnées de la </t>
    </r>
    <r>
      <rPr>
        <b/>
        <sz val="11"/>
        <rFont val="Marianne"/>
      </rPr>
      <t>Ligne 73 à 74</t>
    </r>
  </si>
  <si>
    <t>Chaque candidat est enregistré dans une colonne qui lui est réservée. Cette présentation permet d'avoir une vue globale exhaustive de tous les candidats et d'effectuer plus facilement des comparaisons pour déterminer lesquels des candidats seront reçus en entretien.</t>
  </si>
  <si>
    <r>
      <t xml:space="preserve">Il peut être opportun d'effectuer une pré-qualification téléphonique pour retenir les meilleurs profils en vue d’un entretien (surtout s'ils sont nombreux). Cette opération permet également de s’assurer de la disponibilité du candidat, de son intérêt pour le poste et de ses prétentions salariales. Auquel cas les informations pourront être reportées de la </t>
    </r>
    <r>
      <rPr>
        <b/>
        <sz val="11"/>
        <rFont val="Marianne"/>
      </rPr>
      <t xml:space="preserve">ligne 29 à 35, </t>
    </r>
    <r>
      <rPr>
        <sz val="11"/>
        <rFont val="Marianne"/>
      </rPr>
      <t xml:space="preserve">dont la date de l'appel téléphonique </t>
    </r>
    <r>
      <rPr>
        <b/>
        <sz val="11"/>
        <rFont val="Marianne"/>
      </rPr>
      <t>en ligne 31</t>
    </r>
    <r>
      <rPr>
        <sz val="11"/>
        <rFont val="Marianne"/>
      </rPr>
      <t>.</t>
    </r>
  </si>
  <si>
    <t>Les champs savoir, savoir-faire et savoir-être qui suivent sont impérativement extraits de la fiche emploi.</t>
  </si>
  <si>
    <r>
      <t xml:space="preserve">Une 2ème cotation s’opère automatiquement </t>
    </r>
    <r>
      <rPr>
        <b/>
        <sz val="11"/>
        <rFont val="Marianne"/>
      </rPr>
      <t>en ligne 62</t>
    </r>
    <r>
      <rPr>
        <sz val="11"/>
        <rFont val="Marianne"/>
      </rPr>
      <t xml:space="preserve"> qui se cumule avec celle de la </t>
    </r>
    <r>
      <rPr>
        <b/>
        <sz val="11"/>
        <rFont val="Marianne"/>
      </rPr>
      <t>ligne 28</t>
    </r>
    <r>
      <rPr>
        <sz val="11"/>
        <rFont val="Marianne"/>
      </rPr>
      <t xml:space="preserve"> pour donner le total final général figurant en </t>
    </r>
    <r>
      <rPr>
        <b/>
        <sz val="11"/>
        <rFont val="Marianne"/>
      </rPr>
      <t>ligne 63.</t>
    </r>
    <r>
      <rPr>
        <sz val="11"/>
        <rFont val="Marianne"/>
      </rPr>
      <t xml:space="preserve"> C'est ce total qui se reporte automatiquement dans le tableau général de suivi (onglet 2) et qui conduit au classement des candidats.</t>
    </r>
  </si>
  <si>
    <r>
      <t xml:space="preserve">Le total final qui s'affiche en ligne 63 doit confirmer les commentaires figurant de la </t>
    </r>
    <r>
      <rPr>
        <b/>
        <sz val="11"/>
        <rFont val="Marianne"/>
      </rPr>
      <t xml:space="preserve">ligne 66 à 70 </t>
    </r>
    <r>
      <rPr>
        <sz val="11"/>
        <rFont val="Marianne"/>
      </rPr>
      <t>: points forts, points d'amélioration et points de vigilance, ainsi que des éléments supplémentaires tels que les mises en situation et les CREPs.</t>
    </r>
  </si>
  <si>
    <r>
      <t>Le total des points obtenus par chaque candidat, tel qu'il résulte de la ligne 63 de la grille d'évaluation, s'affiche dans la colonne  "TOTAL des points" et se traduit dans la colonne</t>
    </r>
    <r>
      <rPr>
        <b/>
        <sz val="11"/>
        <color theme="1"/>
        <rFont val="Marianne"/>
      </rPr>
      <t xml:space="preserve"> "</t>
    </r>
    <r>
      <rPr>
        <sz val="11"/>
        <color theme="1"/>
        <rFont val="Marianne"/>
      </rPr>
      <t>CLASSEMENT" ar un ordre généré automatiquement.</t>
    </r>
  </si>
  <si>
    <t>A noter dans ce nouveau formulaire la création d'une nouvelle colonne intitulée "Situation particulière?". L'ordre de classement ne tient pas compte de cette information, à ce stade.</t>
  </si>
  <si>
    <t>Le nom du candidat classé en numéro 1 sera reporté automatiquement dans la section 3-Candidat retenu, ainsi que sa date de disponibilité sous la ligne en-dessous.</t>
  </si>
  <si>
    <r>
      <rPr>
        <b/>
        <sz val="11"/>
        <color theme="1"/>
        <rFont val="Marianne"/>
      </rPr>
      <t>SEULES</t>
    </r>
    <r>
      <rPr>
        <sz val="11"/>
        <color theme="1"/>
        <rFont val="Marianne"/>
      </rPr>
      <t xml:space="preserve"> les motivations du choix du candidat devront être saisies dans l'encadré prévu à cet effet ainsi que la date et signature du responsable du recrutement apposées sur le document.</t>
    </r>
  </si>
  <si>
    <t>d'une liste de questions classées par thématiques et des questions à écarter ;</t>
  </si>
  <si>
    <t>CANDIDATS NON  RETENUS</t>
  </si>
  <si>
    <r>
      <rPr>
        <sz val="11"/>
        <color rgb="FFFF0000"/>
        <rFont val="Calibri"/>
        <family val="2"/>
        <scheme val="minor"/>
      </rPr>
      <t>{CIVILITE}</t>
    </r>
    <r>
      <rPr>
        <sz val="11"/>
        <rFont val="Calibri"/>
        <family val="2"/>
        <scheme val="minor"/>
      </rPr>
      <t>{</t>
    </r>
    <r>
      <rPr>
        <sz val="11"/>
        <color theme="1"/>
        <rFont val="Calibri"/>
        <family val="2"/>
        <scheme val="minor"/>
      </rPr>
      <t xml:space="preserve">NL}{NL}À la suite de nos différents entretiens et échanges téléphoniques, j’ai le plaisir de vous confirmer que votre candidature est retenue pour l'emploi de {POSTE}au sein de </t>
    </r>
    <r>
      <rPr>
        <sz val="11"/>
        <color rgb="FFFF0000"/>
        <rFont val="Calibri"/>
        <family val="2"/>
        <scheme val="minor"/>
      </rPr>
      <t>{SERVICE}</t>
    </r>
    <r>
      <rPr>
        <sz val="11"/>
        <color theme="1"/>
        <rFont val="Calibri"/>
        <family val="2"/>
        <scheme val="minor"/>
      </rPr>
      <t xml:space="preserve">.{NL}{NL}Afin d’organiser administrativement votre prise de fonction, je vous remercie de bien vouloir compléter le dossier joint au présent mèl et le retourner avec l'ensemble des pièces listées.{NL}{NL}À l’issue de cette procédure, vous vous contacterons pour vous informer des modalités de votre arrivée.{NL}{NL}Nous nous réjouissons de vous accueillir parmi les équipes du </t>
    </r>
    <r>
      <rPr>
        <sz val="11"/>
        <color rgb="FFFF0000"/>
        <rFont val="Calibri"/>
        <family val="2"/>
        <scheme val="minor"/>
      </rPr>
      <t>{SERVICE}</t>
    </r>
    <r>
      <rPr>
        <sz val="11"/>
        <color theme="1"/>
        <rFont val="Calibri"/>
        <family val="2"/>
        <scheme val="minor"/>
      </rPr>
      <t>.{NL}{NL}Cordialement{NL}L'équipe Recrutement</t>
    </r>
  </si>
  <si>
    <r>
      <rPr>
        <sz val="11"/>
        <color rgb="FFFF0000"/>
        <rFont val="Calibri"/>
        <family val="2"/>
        <scheme val="minor"/>
      </rPr>
      <t>{CIVILITE}{</t>
    </r>
    <r>
      <rPr>
        <sz val="11"/>
        <color theme="1"/>
        <rFont val="Calibri"/>
        <family val="2"/>
        <scheme val="minor"/>
      </rPr>
      <t xml:space="preserve">NL}{NL}Vous avez posé votre candidature à l'emploi de </t>
    </r>
    <r>
      <rPr>
        <sz val="11"/>
        <color rgb="FFFF0000"/>
        <rFont val="Calibri"/>
        <family val="2"/>
        <scheme val="minor"/>
      </rPr>
      <t>{POSTE}</t>
    </r>
    <r>
      <rPr>
        <sz val="11"/>
        <color theme="1"/>
        <rFont val="Calibri"/>
        <family val="2"/>
        <scheme val="minor"/>
      </rPr>
      <t xml:space="preserve">.{NL}{NL}Malgré les qualités qu’elle présentait, il n’a pas été possible de la retenir ; en effet, elle ne répondait pas entièrement aux exigences de l'emploi à pourvoir.{NL}{NL}Je tiens à vous remercier de l'intérêt que vous avez porté à </t>
    </r>
    <r>
      <rPr>
        <sz val="11"/>
        <color rgb="FFFF0000"/>
        <rFont val="Calibri"/>
        <family val="2"/>
        <scheme val="minor"/>
      </rPr>
      <t>{SERVICE}</t>
    </r>
    <r>
      <rPr>
        <sz val="11"/>
        <color theme="1"/>
        <rFont val="Calibri"/>
        <family val="2"/>
        <scheme val="minor"/>
      </rPr>
      <t>.{NL}{NL}Je vous souhaite d’aboutir rapidement dans vos démarches de recherche d'un emploi correspondant à vos attentes. Pour cela, la consultation des sites de la fonction publique «</t>
    </r>
    <r>
      <rPr>
        <i/>
        <sz val="11"/>
        <color theme="1"/>
        <rFont val="Calibri"/>
        <family val="2"/>
        <scheme val="minor"/>
      </rPr>
      <t xml:space="preserve"> Choisir le service public</t>
    </r>
    <r>
      <rPr>
        <sz val="11"/>
        <color theme="1"/>
        <rFont val="Calibri"/>
        <family val="2"/>
        <scheme val="minor"/>
      </rPr>
      <t xml:space="preserve"> », des concours et recrutements de l'État et le site internet du ministère chargé de l’agriculture pourront vous être utiles.{NL}{NL}Cordialement{NL}L'équipe Recrutement{NL}{NL}</t>
    </r>
    <r>
      <rPr>
        <sz val="9"/>
        <color theme="1"/>
        <rFont val="Calibri"/>
        <family val="2"/>
        <scheme val="minor"/>
      </rPr>
      <t xml:space="preserve">Dans le cadre de son dispositif de prévention des discriminations, le ministère met à votre disposition une cellule de signalement que vous pouvez saisir dans un délai de trois mois si vous estimez avoir fait l’objet d’une rupture d’égalité de traitement. Sa consultation est gratuite. </t>
    </r>
    <r>
      <rPr>
        <u/>
        <sz val="9"/>
        <color theme="1"/>
        <rFont val="Calibri"/>
        <family val="2"/>
        <scheme val="minor"/>
      </rPr>
      <t xml:space="preserve">Adresse mèl </t>
    </r>
    <r>
      <rPr>
        <sz val="9"/>
        <color theme="1"/>
        <rFont val="Calibri"/>
        <family val="2"/>
        <scheme val="minor"/>
      </rPr>
      <t xml:space="preserve">:  </t>
    </r>
    <r>
      <rPr>
        <u/>
        <sz val="9"/>
        <color rgb="FF0070C0"/>
        <rFont val="Calibri"/>
        <family val="2"/>
        <scheme val="minor"/>
      </rPr>
      <t>signalement.discrimination@agriculture.gouv.fr</t>
    </r>
    <r>
      <rPr>
        <u/>
        <sz val="9"/>
        <color theme="1"/>
        <rFont val="Calibri"/>
        <family val="2"/>
        <scheme val="minor"/>
      </rPr>
      <t xml:space="preserve"> </t>
    </r>
  </si>
  <si>
    <t>SERVICE D'AFFECTATION DU CANDIDAT</t>
  </si>
  <si>
    <t>Exemple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</si>
</sst>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yy;@"/>
  </numFmts>
  <fonts count="86" x14ac:knownFonts="1">
    <font>
      <sz val="11"/>
      <color theme="1"/>
      <name val="Calibri"/>
      <family val="2"/>
      <scheme val="minor"/>
    </font>
    <font>
      <b/>
      <sz val="11"/>
      <color theme="1"/>
      <name val="Calibri"/>
      <family val="2"/>
      <scheme val="minor"/>
    </font>
    <font>
      <sz val="10"/>
      <color theme="0"/>
      <name val="Calibri"/>
      <family val="2"/>
      <scheme val="minor"/>
    </font>
    <font>
      <b/>
      <sz val="10"/>
      <color theme="1"/>
      <name val="Calibri"/>
      <family val="2"/>
      <scheme val="minor"/>
    </font>
    <font>
      <sz val="10"/>
      <color theme="1"/>
      <name val="Calibri"/>
      <family val="2"/>
      <scheme val="minor"/>
    </font>
    <font>
      <b/>
      <sz val="11"/>
      <color theme="0"/>
      <name val="Calibri"/>
      <family val="2"/>
      <scheme val="minor"/>
    </font>
    <font>
      <sz val="11"/>
      <color rgb="FF0066CC"/>
      <name val="Calibri"/>
      <family val="2"/>
      <scheme val="minor"/>
    </font>
    <font>
      <sz val="10"/>
      <color theme="1"/>
      <name val="Arial Narrow"/>
      <family val="2"/>
    </font>
    <font>
      <i/>
      <sz val="10"/>
      <color rgb="FF0033CC"/>
      <name val="Arial Narrow"/>
      <family val="2"/>
    </font>
    <font>
      <i/>
      <sz val="10"/>
      <color theme="0"/>
      <name val="Calibri"/>
      <family val="2"/>
      <scheme val="minor"/>
    </font>
    <font>
      <sz val="10"/>
      <color theme="0"/>
      <name val="Wingdings 3"/>
      <family val="1"/>
      <charset val="2"/>
    </font>
    <font>
      <sz val="12"/>
      <color theme="0"/>
      <name val="Wingdings 3"/>
      <family val="1"/>
      <charset val="2"/>
    </font>
    <font>
      <sz val="12"/>
      <color theme="1"/>
      <name val="Wingdings"/>
      <charset val="2"/>
    </font>
    <font>
      <i/>
      <sz val="10"/>
      <color theme="1"/>
      <name val="Calibri"/>
      <family val="2"/>
      <scheme val="minor"/>
    </font>
    <font>
      <b/>
      <sz val="11"/>
      <color theme="0"/>
      <name val="Wingdings 3"/>
      <family val="1"/>
      <charset val="2"/>
    </font>
    <font>
      <sz val="11"/>
      <color theme="1"/>
      <name val="Calibri"/>
      <family val="2"/>
      <scheme val="minor"/>
    </font>
    <font>
      <sz val="11"/>
      <color theme="1"/>
      <name val="Arial Narrow"/>
      <family val="2"/>
    </font>
    <font>
      <u/>
      <sz val="10"/>
      <color theme="1"/>
      <name val="Calibri"/>
      <family val="2"/>
      <scheme val="minor"/>
    </font>
    <font>
      <sz val="8"/>
      <name val="Calibri"/>
      <family val="2"/>
      <scheme val="minor"/>
    </font>
    <font>
      <sz val="11"/>
      <color theme="1"/>
      <name val="Arial"/>
      <family val="2"/>
    </font>
    <font>
      <sz val="11"/>
      <color theme="1"/>
      <name val="Wingdings"/>
      <charset val="2"/>
    </font>
    <font>
      <sz val="11"/>
      <color theme="1"/>
      <name val="Marianne"/>
    </font>
    <font>
      <sz val="11"/>
      <name val="Calibri"/>
      <family val="2"/>
      <scheme val="minor"/>
    </font>
    <font>
      <b/>
      <sz val="11"/>
      <name val="Calibri"/>
      <family val="2"/>
      <scheme val="minor"/>
    </font>
    <font>
      <sz val="11"/>
      <name val="Marianne"/>
    </font>
    <font>
      <b/>
      <sz val="16"/>
      <color rgb="FF0079F2"/>
      <name val="Wingdings"/>
      <charset val="2"/>
    </font>
    <font>
      <u/>
      <sz val="11"/>
      <color theme="10"/>
      <name val="Calibri"/>
      <family val="2"/>
      <scheme val="minor"/>
    </font>
    <font>
      <b/>
      <u/>
      <sz val="14"/>
      <color theme="10"/>
      <name val="Marianne"/>
    </font>
    <font>
      <sz val="14"/>
      <color theme="1"/>
      <name val="Arial"/>
      <family val="2"/>
    </font>
    <font>
      <i/>
      <sz val="10"/>
      <name val="Marianne"/>
    </font>
    <font>
      <b/>
      <i/>
      <sz val="10"/>
      <name val="Marianne"/>
    </font>
    <font>
      <b/>
      <sz val="11"/>
      <color theme="1"/>
      <name val="Marianne"/>
    </font>
    <font>
      <b/>
      <u/>
      <sz val="12"/>
      <color rgb="FFFF9900"/>
      <name val="Marianne"/>
    </font>
    <font>
      <b/>
      <sz val="12"/>
      <name val="Marianne"/>
    </font>
    <font>
      <b/>
      <sz val="11"/>
      <name val="Marianne"/>
    </font>
    <font>
      <b/>
      <sz val="14"/>
      <color rgb="FF108A87"/>
      <name val="Marianne"/>
    </font>
    <font>
      <b/>
      <sz val="14"/>
      <color rgb="FF0F8380"/>
      <name val="Marianne"/>
    </font>
    <font>
      <sz val="18"/>
      <name val="Wingdings 2"/>
      <family val="1"/>
      <charset val="2"/>
    </font>
    <font>
      <sz val="11"/>
      <color rgb="FFFFC000"/>
      <name val="Wingdings"/>
      <charset val="2"/>
    </font>
    <font>
      <sz val="11"/>
      <color rgb="FFFF9900"/>
      <name val="Marianne"/>
    </font>
    <font>
      <b/>
      <sz val="11"/>
      <color rgb="FFFF9900"/>
      <name val="Marianne"/>
    </font>
    <font>
      <b/>
      <u/>
      <sz val="12"/>
      <color rgb="FF0F8380"/>
      <name val="Marianne"/>
    </font>
    <font>
      <sz val="11"/>
      <name val="Wingdings"/>
      <charset val="2"/>
    </font>
    <font>
      <sz val="11"/>
      <name val="Arial"/>
      <family val="2"/>
    </font>
    <font>
      <b/>
      <i/>
      <sz val="11"/>
      <name val="Marianne"/>
    </font>
    <font>
      <b/>
      <sz val="11"/>
      <color rgb="FFFF0000"/>
      <name val="Arial"/>
      <family val="2"/>
    </font>
    <font>
      <sz val="11"/>
      <color rgb="FF108A87"/>
      <name val="Wingdings"/>
      <charset val="2"/>
    </font>
    <font>
      <sz val="11"/>
      <color rgb="FF108A87"/>
      <name val="Marianne"/>
    </font>
    <font>
      <b/>
      <sz val="11"/>
      <color rgb="FF108A87"/>
      <name val="Marianne"/>
    </font>
    <font>
      <sz val="11"/>
      <color rgb="FF6BD39A"/>
      <name val="Marianne"/>
    </font>
    <font>
      <b/>
      <sz val="11"/>
      <color rgb="FF6BD39A"/>
      <name val="Marianne"/>
    </font>
    <font>
      <sz val="11"/>
      <color rgb="FF6BD39A"/>
      <name val="Wingdings"/>
      <charset val="2"/>
    </font>
    <font>
      <sz val="18"/>
      <color rgb="FF0F8380"/>
      <name val="Wingdings"/>
      <charset val="2"/>
    </font>
    <font>
      <b/>
      <sz val="12"/>
      <color rgb="FF0F8380"/>
      <name val="Marianne"/>
    </font>
    <font>
      <sz val="9"/>
      <color theme="1"/>
      <name val="Calibri"/>
      <family val="2"/>
      <scheme val="minor"/>
    </font>
    <font>
      <b/>
      <sz val="12"/>
      <color rgb="FFFF0000"/>
      <name val="Calibri"/>
      <family val="2"/>
      <scheme val="minor"/>
    </font>
    <font>
      <sz val="12"/>
      <name val="Calibri"/>
      <family val="2"/>
      <scheme val="minor"/>
    </font>
    <font>
      <sz val="11"/>
      <color rgb="FF3F3F76"/>
      <name val="Arial"/>
      <family val="2"/>
    </font>
    <font>
      <u/>
      <sz val="11"/>
      <color rgb="FF0070C0"/>
      <name val="Calibri"/>
      <family val="2"/>
      <scheme val="minor"/>
    </font>
    <font>
      <sz val="11"/>
      <color rgb="FF0F8380"/>
      <name val="Calibri"/>
      <family val="2"/>
      <scheme val="minor"/>
    </font>
    <font>
      <b/>
      <sz val="12"/>
      <color theme="1"/>
      <name val="Calibri"/>
      <family val="2"/>
      <scheme val="minor"/>
    </font>
    <font>
      <b/>
      <u/>
      <sz val="12"/>
      <color rgb="FF0F8380"/>
      <name val="Calibri"/>
      <family val="2"/>
      <scheme val="minor"/>
    </font>
    <font>
      <b/>
      <sz val="12"/>
      <color rgb="FF0F8380"/>
      <name val="Calibri"/>
      <family val="2"/>
      <scheme val="minor"/>
    </font>
    <font>
      <b/>
      <sz val="11"/>
      <color rgb="FFFF0000"/>
      <name val="Calibri"/>
      <family val="2"/>
      <scheme val="minor"/>
    </font>
    <font>
      <u/>
      <sz val="11"/>
      <name val="Marianne"/>
    </font>
    <font>
      <b/>
      <sz val="11"/>
      <color rgb="FFFF0000"/>
      <name val="Marianne"/>
    </font>
    <font>
      <sz val="11"/>
      <color theme="4" tint="-0.249977111117893"/>
      <name val="Calibri"/>
      <family val="2"/>
      <scheme val="minor"/>
    </font>
    <font>
      <sz val="10"/>
      <color theme="4" tint="-0.249977111117893"/>
      <name val="Arial Narrow"/>
      <family val="2"/>
    </font>
    <font>
      <shadow/>
      <sz val="16"/>
      <color rgb="FF000000"/>
      <name val="Marianne"/>
    </font>
    <font>
      <b/>
      <u/>
      <sz val="16"/>
      <color rgb="FF0F8380"/>
      <name val="Marianne"/>
    </font>
    <font>
      <b/>
      <sz val="14"/>
      <color theme="1"/>
      <name val="Marianne"/>
    </font>
    <font>
      <sz val="10"/>
      <color theme="1"/>
      <name val="Marianne"/>
    </font>
    <font>
      <sz val="11"/>
      <color rgb="FF0D7573"/>
      <name val="Wingdings"/>
      <charset val="2"/>
    </font>
    <font>
      <b/>
      <sz val="12"/>
      <color rgb="FF0D7573"/>
      <name val="Marianne"/>
    </font>
    <font>
      <sz val="11"/>
      <color rgb="FF0D7573"/>
      <name val="Marianne"/>
    </font>
    <font>
      <b/>
      <sz val="12"/>
      <color rgb="FF74D6A0"/>
      <name val="Marianne"/>
    </font>
    <font>
      <b/>
      <sz val="14"/>
      <color theme="0"/>
      <name val="Calibri"/>
      <family val="2"/>
      <scheme val="minor"/>
    </font>
    <font>
      <sz val="11"/>
      <color rgb="FFFF0000"/>
      <name val="Calibri"/>
      <family val="2"/>
      <scheme val="minor"/>
    </font>
    <font>
      <sz val="10"/>
      <name val="Calibri"/>
      <family val="2"/>
      <scheme val="minor"/>
    </font>
    <font>
      <b/>
      <sz val="12"/>
      <name val="Calibri"/>
      <family val="2"/>
      <scheme val="minor"/>
    </font>
    <font>
      <b/>
      <sz val="10"/>
      <color rgb="FF0070C0"/>
      <name val="Marianne"/>
    </font>
    <font>
      <i/>
      <sz val="11"/>
      <color theme="1"/>
      <name val="Calibri"/>
      <family val="2"/>
      <scheme val="minor"/>
    </font>
    <font>
      <u/>
      <sz val="9"/>
      <color rgb="FF0070C0"/>
      <name val="Calibri"/>
      <family val="2"/>
      <scheme val="minor"/>
    </font>
    <font>
      <u/>
      <sz val="9"/>
      <color theme="1"/>
      <name val="Calibri"/>
      <family val="2"/>
      <scheme val="minor"/>
    </font>
    <font>
      <b/>
      <sz val="9"/>
      <color rgb="FF0070C0"/>
      <name val="Calibri"/>
      <family val="2"/>
      <scheme val="minor"/>
    </font>
    <font>
      <b/>
      <sz val="9"/>
      <color rgb="FFDA0000"/>
      <name val="Calibri"/>
      <family val="2"/>
      <scheme val="minor"/>
    </font>
  </fonts>
  <fills count="12">
    <fill>
      <patternFill patternType="none"/>
    </fill>
    <fill>
      <patternFill patternType="gray125"/>
    </fill>
    <fill>
      <patternFill patternType="solid">
        <fgColor rgb="FFC9F1FF"/>
        <bgColor indexed="64"/>
      </patternFill>
    </fill>
    <fill>
      <patternFill patternType="solid">
        <fgColor theme="8" tint="-0.249977111117893"/>
        <bgColor indexed="64"/>
      </patternFill>
    </fill>
    <fill>
      <patternFill patternType="solid">
        <fgColor rgb="FFA8E6C4"/>
        <bgColor indexed="64"/>
      </patternFill>
    </fill>
    <fill>
      <patternFill patternType="solid">
        <fgColor rgb="FFFFB9BB"/>
        <bgColor indexed="64"/>
      </patternFill>
    </fill>
    <fill>
      <patternFill patternType="solid">
        <fgColor rgb="FFFFCC99"/>
      </patternFill>
    </fill>
    <fill>
      <patternFill patternType="solid">
        <fgColor rgb="FFFFFFCC"/>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660033"/>
        <bgColor indexed="64"/>
      </patternFill>
    </fill>
    <fill>
      <patternFill patternType="solid">
        <fgColor theme="2" tint="-9.9978637043366805E-2"/>
        <bgColor indexed="64"/>
      </patternFill>
    </fill>
  </fills>
  <borders count="81">
    <border>
      <left/>
      <right/>
      <top/>
      <bottom/>
      <diagonal/>
    </border>
    <border>
      <left style="hair">
        <color rgb="FF00B0F0"/>
      </left>
      <right style="hair">
        <color rgb="FF00B0F0"/>
      </right>
      <top/>
      <bottom/>
      <diagonal/>
    </border>
    <border>
      <left style="hair">
        <color rgb="FF00B0F0"/>
      </left>
      <right style="hair">
        <color rgb="FF00B0F0"/>
      </right>
      <top style="medium">
        <color rgb="FF00B0F0"/>
      </top>
      <bottom style="medium">
        <color rgb="FF00B0F0"/>
      </bottom>
      <diagonal/>
    </border>
    <border>
      <left style="thin">
        <color rgb="FF000099"/>
      </left>
      <right style="hair">
        <color rgb="FF000099"/>
      </right>
      <top style="thin">
        <color rgb="FF000099"/>
      </top>
      <bottom style="hair">
        <color rgb="FF000099"/>
      </bottom>
      <diagonal/>
    </border>
    <border>
      <left style="hair">
        <color rgb="FF000099"/>
      </left>
      <right style="hair">
        <color rgb="FF000099"/>
      </right>
      <top style="thin">
        <color rgb="FF000099"/>
      </top>
      <bottom style="hair">
        <color rgb="FF000099"/>
      </bottom>
      <diagonal/>
    </border>
    <border>
      <left style="hair">
        <color rgb="FF000099"/>
      </left>
      <right style="thin">
        <color rgb="FF000099"/>
      </right>
      <top style="thin">
        <color rgb="FF000099"/>
      </top>
      <bottom style="hair">
        <color rgb="FF000099"/>
      </bottom>
      <diagonal/>
    </border>
    <border>
      <left style="thin">
        <color rgb="FF000099"/>
      </left>
      <right style="hair">
        <color rgb="FF000099"/>
      </right>
      <top style="hair">
        <color rgb="FF000099"/>
      </top>
      <bottom style="hair">
        <color rgb="FF000099"/>
      </bottom>
      <diagonal/>
    </border>
    <border>
      <left style="hair">
        <color rgb="FF000099"/>
      </left>
      <right style="hair">
        <color rgb="FF000099"/>
      </right>
      <top style="hair">
        <color rgb="FF000099"/>
      </top>
      <bottom style="hair">
        <color rgb="FF000099"/>
      </bottom>
      <diagonal/>
    </border>
    <border>
      <left style="hair">
        <color rgb="FF000099"/>
      </left>
      <right style="thin">
        <color rgb="FF000099"/>
      </right>
      <top style="hair">
        <color rgb="FF000099"/>
      </top>
      <bottom style="hair">
        <color rgb="FF000099"/>
      </bottom>
      <diagonal/>
    </border>
    <border>
      <left style="thin">
        <color rgb="FF000099"/>
      </left>
      <right style="hair">
        <color rgb="FF000099"/>
      </right>
      <top style="hair">
        <color rgb="FF000099"/>
      </top>
      <bottom style="thin">
        <color rgb="FF000099"/>
      </bottom>
      <diagonal/>
    </border>
    <border>
      <left style="hair">
        <color rgb="FF000099"/>
      </left>
      <right style="hair">
        <color rgb="FF000099"/>
      </right>
      <top style="hair">
        <color rgb="FF000099"/>
      </top>
      <bottom style="thin">
        <color rgb="FF000099"/>
      </bottom>
      <diagonal/>
    </border>
    <border>
      <left style="hair">
        <color rgb="FF000099"/>
      </left>
      <right style="thin">
        <color rgb="FF000099"/>
      </right>
      <top style="hair">
        <color rgb="FF000099"/>
      </top>
      <bottom style="thin">
        <color rgb="FF000099"/>
      </bottom>
      <diagonal/>
    </border>
    <border>
      <left style="hair">
        <color rgb="FF00B0F0"/>
      </left>
      <right style="hair">
        <color rgb="FF00B0F0"/>
      </right>
      <top style="medium">
        <color rgb="FF00B0F0"/>
      </top>
      <bottom style="hair">
        <color rgb="FF00B0F0"/>
      </bottom>
      <diagonal/>
    </border>
    <border>
      <left style="hair">
        <color rgb="FF00B0F0"/>
      </left>
      <right style="hair">
        <color rgb="FF00B0F0"/>
      </right>
      <top style="hair">
        <color rgb="FF00B0F0"/>
      </top>
      <bottom style="hair">
        <color rgb="FF00B0F0"/>
      </bottom>
      <diagonal/>
    </border>
    <border>
      <left style="hair">
        <color rgb="FF00B0F0"/>
      </left>
      <right style="hair">
        <color rgb="FF00B0F0"/>
      </right>
      <top style="hair">
        <color rgb="FF00B0F0"/>
      </top>
      <bottom/>
      <diagonal/>
    </border>
    <border>
      <left style="thin">
        <color rgb="FF00B0F0"/>
      </left>
      <right style="hair">
        <color rgb="FF00B0F0"/>
      </right>
      <top style="hair">
        <color theme="0"/>
      </top>
      <bottom/>
      <diagonal/>
    </border>
    <border>
      <left style="thin">
        <color rgb="FF00B0F0"/>
      </left>
      <right/>
      <top/>
      <bottom/>
      <diagonal/>
    </border>
    <border>
      <left style="thin">
        <color rgb="FF00B0F0"/>
      </left>
      <right/>
      <top style="hair">
        <color rgb="FF00B0F0"/>
      </top>
      <bottom style="hair">
        <color rgb="FF00B0F0"/>
      </bottom>
      <diagonal/>
    </border>
    <border>
      <left style="thin">
        <color rgb="FF00B0F0"/>
      </left>
      <right style="hair">
        <color rgb="FF00B0F0"/>
      </right>
      <top style="hair">
        <color rgb="FF00B0F0"/>
      </top>
      <bottom style="hair">
        <color rgb="FF00B0F0"/>
      </bottom>
      <diagonal/>
    </border>
    <border>
      <left style="thin">
        <color rgb="FF00B0F0"/>
      </left>
      <right style="hair">
        <color rgb="FF00B0F0"/>
      </right>
      <top style="hair">
        <color rgb="FF00B0F0"/>
      </top>
      <bottom/>
      <diagonal/>
    </border>
    <border>
      <left style="thin">
        <color rgb="FF00B0F0"/>
      </left>
      <right/>
      <top style="medium">
        <color rgb="FF00B0F0"/>
      </top>
      <bottom style="medium">
        <color rgb="FF00B0F0"/>
      </bottom>
      <diagonal/>
    </border>
    <border>
      <left style="thin">
        <color rgb="FF00B0F0"/>
      </left>
      <right/>
      <top style="hair">
        <color rgb="FF00B0F0"/>
      </top>
      <bottom/>
      <diagonal/>
    </border>
    <border>
      <left style="hair">
        <color rgb="FF00B0F0"/>
      </left>
      <right style="hair">
        <color rgb="FF00B0F0"/>
      </right>
      <top style="hair">
        <color rgb="FF00B0F0"/>
      </top>
      <bottom style="medium">
        <color rgb="FF00B0F0"/>
      </bottom>
      <diagonal/>
    </border>
    <border>
      <left style="thin">
        <color rgb="FF00B0F0"/>
      </left>
      <right style="hair">
        <color rgb="FF00B0F0"/>
      </right>
      <top style="medium">
        <color rgb="FF00B0F0"/>
      </top>
      <bottom style="medium">
        <color rgb="FF00B0F0"/>
      </bottom>
      <diagonal/>
    </border>
    <border>
      <left style="thin">
        <color rgb="FF00B0F0"/>
      </left>
      <right style="hair">
        <color rgb="FF00B0F0"/>
      </right>
      <top/>
      <bottom/>
      <diagonal/>
    </border>
    <border>
      <left/>
      <right style="hair">
        <color rgb="FF00B0F0"/>
      </right>
      <top/>
      <bottom/>
      <diagonal/>
    </border>
    <border>
      <left style="thin">
        <color rgb="FF000099"/>
      </left>
      <right/>
      <top style="thin">
        <color rgb="FF000099"/>
      </top>
      <bottom/>
      <diagonal/>
    </border>
    <border>
      <left/>
      <right/>
      <top style="thin">
        <color rgb="FF000099"/>
      </top>
      <bottom/>
      <diagonal/>
    </border>
    <border>
      <left/>
      <right style="thin">
        <color rgb="FF000099"/>
      </right>
      <top style="thin">
        <color rgb="FF000099"/>
      </top>
      <bottom/>
      <diagonal/>
    </border>
    <border>
      <left style="thin">
        <color rgb="FF000099"/>
      </left>
      <right/>
      <top/>
      <bottom/>
      <diagonal/>
    </border>
    <border>
      <left/>
      <right style="thin">
        <color rgb="FF000099"/>
      </right>
      <top/>
      <bottom/>
      <diagonal/>
    </border>
    <border>
      <left style="thin">
        <color rgb="FF000099"/>
      </left>
      <right/>
      <top/>
      <bottom style="thin">
        <color rgb="FF000099"/>
      </bottom>
      <diagonal/>
    </border>
    <border>
      <left/>
      <right/>
      <top/>
      <bottom style="thin">
        <color rgb="FF000099"/>
      </bottom>
      <diagonal/>
    </border>
    <border>
      <left/>
      <right style="thin">
        <color rgb="FF000099"/>
      </right>
      <top/>
      <bottom style="thin">
        <color rgb="FF000099"/>
      </bottom>
      <diagonal/>
    </border>
    <border>
      <left style="thin">
        <color rgb="FF00B0F0"/>
      </left>
      <right style="hair">
        <color rgb="FF00B0F0"/>
      </right>
      <top style="hair">
        <color rgb="FF00B0F0"/>
      </top>
      <bottom style="thin">
        <color rgb="FF00B0F0"/>
      </bottom>
      <diagonal/>
    </border>
    <border>
      <left style="hair">
        <color rgb="FF00B0F0"/>
      </left>
      <right style="hair">
        <color rgb="FF00B0F0"/>
      </right>
      <top style="hair">
        <color rgb="FF00B0F0"/>
      </top>
      <bottom style="thin">
        <color rgb="FF00B0F0"/>
      </bottom>
      <diagonal/>
    </border>
    <border>
      <left style="hair">
        <color rgb="FF00B0F0"/>
      </left>
      <right/>
      <top/>
      <bottom/>
      <diagonal/>
    </border>
    <border>
      <left style="mediumDashed">
        <color rgb="FFFF0000"/>
      </left>
      <right/>
      <top style="mediumDashed">
        <color rgb="FFFF0000"/>
      </top>
      <bottom/>
      <diagonal/>
    </border>
    <border>
      <left/>
      <right/>
      <top style="mediumDashed">
        <color rgb="FFFF0000"/>
      </top>
      <bottom/>
      <diagonal/>
    </border>
    <border>
      <left/>
      <right style="mediumDashed">
        <color rgb="FFFF0000"/>
      </right>
      <top style="mediumDashed">
        <color rgb="FFFF0000"/>
      </top>
      <bottom/>
      <diagonal/>
    </border>
    <border>
      <left style="mediumDashed">
        <color rgb="FFFF0000"/>
      </left>
      <right/>
      <top/>
      <bottom style="mediumDashed">
        <color rgb="FFFF0000"/>
      </bottom>
      <diagonal/>
    </border>
    <border>
      <left/>
      <right/>
      <top/>
      <bottom style="mediumDashed">
        <color rgb="FFFF0000"/>
      </bottom>
      <diagonal/>
    </border>
    <border>
      <left/>
      <right style="mediumDashed">
        <color rgb="FFFF0000"/>
      </right>
      <top/>
      <bottom style="mediumDashed">
        <color rgb="FFFF0000"/>
      </bottom>
      <diagonal/>
    </border>
    <border>
      <left style="mediumDashed">
        <color rgb="FFFF0000"/>
      </left>
      <right/>
      <top style="mediumDashed">
        <color rgb="FFFF0000"/>
      </top>
      <bottom style="mediumDashed">
        <color rgb="FFFF0000"/>
      </bottom>
      <diagonal/>
    </border>
    <border>
      <left/>
      <right/>
      <top style="mediumDashed">
        <color rgb="FFFF0000"/>
      </top>
      <bottom style="mediumDashed">
        <color rgb="FFFF0000"/>
      </bottom>
      <diagonal/>
    </border>
    <border>
      <left/>
      <right style="mediumDashed">
        <color rgb="FFFF0000"/>
      </right>
      <top style="mediumDashed">
        <color rgb="FFFF0000"/>
      </top>
      <bottom style="mediumDashed">
        <color rgb="FFFF0000"/>
      </bottom>
      <diagonal/>
    </border>
    <border>
      <left style="thin">
        <color rgb="FF00B0F0"/>
      </left>
      <right/>
      <top style="hair">
        <color rgb="FF00B0F0"/>
      </top>
      <bottom style="thin">
        <color rgb="FF00B0F0"/>
      </bottom>
      <diagonal/>
    </border>
    <border>
      <left style="medium">
        <color rgb="FFDA0000"/>
      </left>
      <right style="medium">
        <color rgb="FFDA0000"/>
      </right>
      <top style="medium">
        <color rgb="FFDA0000"/>
      </top>
      <bottom style="medium">
        <color rgb="FFDA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hair">
        <color rgb="FF00B0F0"/>
      </left>
      <right/>
      <top style="hair">
        <color rgb="FF00B0F0"/>
      </top>
      <bottom style="hair">
        <color rgb="FF00B0F0"/>
      </bottom>
      <diagonal/>
    </border>
    <border>
      <left/>
      <right/>
      <top style="hair">
        <color rgb="FF00B0F0"/>
      </top>
      <bottom style="hair">
        <color rgb="FF00B0F0"/>
      </bottom>
      <diagonal/>
    </border>
    <border>
      <left/>
      <right style="hair">
        <color rgb="FF00B0F0"/>
      </right>
      <top style="hair">
        <color rgb="FF00B0F0"/>
      </top>
      <bottom style="hair">
        <color rgb="FF00B0F0"/>
      </bottom>
      <diagonal/>
    </border>
    <border>
      <left style="hair">
        <color rgb="FFDE006F"/>
      </left>
      <right style="hair">
        <color rgb="FFDE006F"/>
      </right>
      <top style="medium">
        <color rgb="FFDE006F"/>
      </top>
      <bottom style="medium">
        <color rgb="FFDE006F"/>
      </bottom>
      <diagonal/>
    </border>
    <border>
      <left style="hair">
        <color rgb="FFDE006F"/>
      </left>
      <right style="hair">
        <color rgb="FFDE006F"/>
      </right>
      <top style="hair">
        <color rgb="FFDE006F"/>
      </top>
      <bottom style="hair">
        <color rgb="FFDE006F"/>
      </bottom>
      <diagonal/>
    </border>
    <border>
      <left style="hair">
        <color rgb="FFDE006F"/>
      </left>
      <right style="hair">
        <color rgb="FFDE006F"/>
      </right>
      <top style="hair">
        <color rgb="FFDE006F"/>
      </top>
      <bottom style="medium">
        <color rgb="FFDE006F"/>
      </bottom>
      <diagonal/>
    </border>
    <border>
      <left style="hair">
        <color rgb="FFDE006F"/>
      </left>
      <right style="hair">
        <color rgb="FFDE006F"/>
      </right>
      <top style="hair">
        <color rgb="FFDE006F"/>
      </top>
      <bottom/>
      <diagonal/>
    </border>
    <border>
      <left style="hair">
        <color rgb="FFDE006F"/>
      </left>
      <right/>
      <top style="hair">
        <color rgb="FFDE006F"/>
      </top>
      <bottom style="hair">
        <color rgb="FFDE006F"/>
      </bottom>
      <diagonal/>
    </border>
    <border>
      <left style="hair">
        <color rgb="FFDE006F"/>
      </left>
      <right style="hair">
        <color rgb="FF00B0F0"/>
      </right>
      <top style="hair">
        <color rgb="FFDE006F"/>
      </top>
      <bottom style="hair">
        <color rgb="FFDE006F"/>
      </bottom>
      <diagonal/>
    </border>
    <border>
      <left style="hair">
        <color rgb="FFDE006F"/>
      </left>
      <right style="hair">
        <color rgb="FFDE006F"/>
      </right>
      <top style="thin">
        <color rgb="FFDE006F"/>
      </top>
      <bottom style="hair">
        <color rgb="FFDE006F"/>
      </bottom>
      <diagonal/>
    </border>
    <border>
      <left style="hair">
        <color rgb="FFDE006F"/>
      </left>
      <right style="hair">
        <color rgb="FFDE006F"/>
      </right>
      <top style="hair">
        <color rgb="FFDE006F"/>
      </top>
      <bottom style="thin">
        <color rgb="FFDE006F"/>
      </bottom>
      <diagonal/>
    </border>
    <border>
      <left style="hair">
        <color rgb="FFDE006F"/>
      </left>
      <right style="hair">
        <color rgb="FFDE006F"/>
      </right>
      <top style="medium">
        <color rgb="FFDE006F"/>
      </top>
      <bottom style="hair">
        <color rgb="FFDE006F"/>
      </bottom>
      <diagonal/>
    </border>
    <border>
      <left style="hair">
        <color rgb="FF00B0F0"/>
      </left>
      <right/>
      <top style="hair">
        <color rgb="FF00B0F0"/>
      </top>
      <bottom/>
      <diagonal/>
    </border>
    <border>
      <left style="hair">
        <color rgb="FF00B0F0"/>
      </left>
      <right/>
      <top style="medium">
        <color rgb="FF00B0F0"/>
      </top>
      <bottom style="medium">
        <color rgb="FF00B0F0"/>
      </bottom>
      <diagonal/>
    </border>
    <border>
      <left style="hair">
        <color rgb="FF00B0F0"/>
      </left>
      <right/>
      <top style="medium">
        <color rgb="FF00B0F0"/>
      </top>
      <bottom style="hair">
        <color rgb="FF00B0F0"/>
      </bottom>
      <diagonal/>
    </border>
    <border>
      <left style="hair">
        <color rgb="FF00B0F0"/>
      </left>
      <right/>
      <top style="hair">
        <color rgb="FF00B0F0"/>
      </top>
      <bottom style="medium">
        <color rgb="FF00B0F0"/>
      </bottom>
      <diagonal/>
    </border>
    <border>
      <left style="hair">
        <color rgb="FF00B0F0"/>
      </left>
      <right/>
      <top style="hair">
        <color rgb="FF00B0F0"/>
      </top>
      <bottom style="thin">
        <color rgb="FF00B0F0"/>
      </bottom>
      <diagonal/>
    </border>
    <border>
      <left style="thick">
        <color rgb="FF660033"/>
      </left>
      <right/>
      <top style="hair">
        <color rgb="FF00B0F0"/>
      </top>
      <bottom style="hair">
        <color rgb="FF00B0F0"/>
      </bottom>
      <diagonal/>
    </border>
    <border>
      <left style="thick">
        <color rgb="FF660033"/>
      </left>
      <right style="hair">
        <color rgb="FF00B0F0"/>
      </right>
      <top/>
      <bottom/>
      <diagonal/>
    </border>
    <border>
      <left style="thick">
        <color rgb="FF660033"/>
      </left>
      <right/>
      <top/>
      <bottom/>
      <diagonal/>
    </border>
    <border>
      <left style="thick">
        <color rgb="FF660033"/>
      </left>
      <right style="hair">
        <color rgb="FFDE006F"/>
      </right>
      <top style="hair">
        <color rgb="FFDE006F"/>
      </top>
      <bottom style="hair">
        <color rgb="FFDE006F"/>
      </bottom>
      <diagonal/>
    </border>
    <border>
      <left style="thick">
        <color rgb="FF660033"/>
      </left>
      <right style="hair">
        <color rgb="FFDE006F"/>
      </right>
      <top style="hair">
        <color rgb="FFDE006F"/>
      </top>
      <bottom style="medium">
        <color rgb="FFDE006F"/>
      </bottom>
      <diagonal/>
    </border>
    <border>
      <left style="thick">
        <color rgb="FF660033"/>
      </left>
      <right style="hair">
        <color rgb="FFDE006F"/>
      </right>
      <top style="medium">
        <color rgb="FFDE006F"/>
      </top>
      <bottom style="medium">
        <color rgb="FFDE006F"/>
      </bottom>
      <diagonal/>
    </border>
    <border>
      <left style="thick">
        <color rgb="FF660033"/>
      </left>
      <right style="hair">
        <color rgb="FFDE006F"/>
      </right>
      <top style="medium">
        <color rgb="FFDE006F"/>
      </top>
      <bottom style="hair">
        <color rgb="FFDE006F"/>
      </bottom>
      <diagonal/>
    </border>
    <border>
      <left style="thick">
        <color rgb="FF660033"/>
      </left>
      <right style="hair">
        <color rgb="FF00B0F0"/>
      </right>
      <top style="hair">
        <color rgb="FF00B0F0"/>
      </top>
      <bottom style="hair">
        <color rgb="FF00B0F0"/>
      </bottom>
      <diagonal/>
    </border>
    <border>
      <left style="thick">
        <color rgb="FF660033"/>
      </left>
      <right style="hair">
        <color rgb="FFDE006F"/>
      </right>
      <top style="hair">
        <color rgb="FFDE006F"/>
      </top>
      <bottom/>
      <diagonal/>
    </border>
    <border>
      <left style="thick">
        <color rgb="FF660033"/>
      </left>
      <right style="hair">
        <color rgb="FFDE006F"/>
      </right>
      <top style="thin">
        <color rgb="FFDE006F"/>
      </top>
      <bottom style="hair">
        <color rgb="FFDE006F"/>
      </bottom>
      <diagonal/>
    </border>
    <border>
      <left style="thick">
        <color rgb="FF660033"/>
      </left>
      <right style="hair">
        <color rgb="FFDE006F"/>
      </right>
      <top style="hair">
        <color rgb="FFDE006F"/>
      </top>
      <bottom style="thin">
        <color rgb="FFDE006F"/>
      </bottom>
      <diagonal/>
    </border>
    <border>
      <left style="thin">
        <color auto="1"/>
      </left>
      <right style="thin">
        <color auto="1"/>
      </right>
      <top style="thin">
        <color auto="1"/>
      </top>
      <bottom style="thin">
        <color auto="1"/>
      </bottom>
      <diagonal/>
    </border>
    <border>
      <left style="thick">
        <color rgb="FFDA0000"/>
      </left>
      <right/>
      <top/>
      <bottom style="hair">
        <color rgb="FF00B0F0"/>
      </bottom>
      <diagonal/>
    </border>
    <border>
      <left style="thick">
        <color rgb="FFDA0000"/>
      </left>
      <right/>
      <top/>
      <bottom/>
      <diagonal/>
    </border>
  </borders>
  <cellStyleXfs count="8">
    <xf numFmtId="0" fontId="0" fillId="0" borderId="0"/>
    <xf numFmtId="9" fontId="15" fillId="0" borderId="0" applyFont="0" applyFill="0" applyBorder="0" applyAlignment="0" applyProtection="0"/>
    <xf numFmtId="0" fontId="19" fillId="0" borderId="0"/>
    <xf numFmtId="0" fontId="26" fillId="0" borderId="0" applyNumberFormat="0" applyFill="0" applyBorder="0" applyAlignment="0" applyProtection="0"/>
    <xf numFmtId="0" fontId="58" fillId="0" borderId="0" applyNumberFormat="0" applyFill="0" applyBorder="0" applyAlignment="0" applyProtection="0"/>
    <xf numFmtId="0" fontId="57" fillId="6" borderId="48" applyNumberFormat="0" applyAlignment="0" applyProtection="0"/>
    <xf numFmtId="0" fontId="15" fillId="7" borderId="49" applyNumberFormat="0" applyFont="0" applyAlignment="0" applyProtection="0"/>
    <xf numFmtId="49" fontId="56" fillId="0" borderId="0"/>
  </cellStyleXfs>
  <cellXfs count="313">
    <xf numFmtId="0" fontId="0" fillId="0" borderId="0" xfId="0"/>
    <xf numFmtId="0" fontId="1" fillId="0" borderId="2" xfId="0" applyFont="1" applyBorder="1"/>
    <xf numFmtId="0" fontId="1" fillId="2" borderId="1" xfId="0" applyFont="1" applyFill="1" applyBorder="1"/>
    <xf numFmtId="49" fontId="2" fillId="3" borderId="1" xfId="0" applyNumberFormat="1" applyFont="1" applyFill="1" applyBorder="1" applyAlignment="1">
      <alignment horizontal="center"/>
    </xf>
    <xf numFmtId="0" fontId="0" fillId="0" borderId="0" xfId="0" applyAlignment="1">
      <alignment horizontal="center"/>
    </xf>
    <xf numFmtId="49" fontId="2" fillId="3" borderId="3" xfId="0" applyNumberFormat="1" applyFont="1" applyFill="1" applyBorder="1" applyAlignment="1">
      <alignment horizontal="center" vertical="center"/>
    </xf>
    <xf numFmtId="49" fontId="2" fillId="3" borderId="4" xfId="0" applyNumberFormat="1" applyFont="1" applyFill="1" applyBorder="1" applyAlignment="1">
      <alignment horizontal="center" vertical="center"/>
    </xf>
    <xf numFmtId="49" fontId="2" fillId="3" borderId="4" xfId="0" applyNumberFormat="1" applyFont="1" applyFill="1" applyBorder="1" applyAlignment="1">
      <alignment horizontal="center" vertical="center" wrapText="1"/>
    </xf>
    <xf numFmtId="49" fontId="2" fillId="3" borderId="5" xfId="0" applyNumberFormat="1" applyFont="1" applyFill="1" applyBorder="1" applyAlignment="1">
      <alignment horizontal="center" vertical="center" wrapText="1"/>
    </xf>
    <xf numFmtId="49" fontId="5" fillId="3" borderId="1" xfId="0" applyNumberFormat="1" applyFont="1" applyFill="1" applyBorder="1" applyAlignment="1">
      <alignment horizontal="left" vertical="center"/>
    </xf>
    <xf numFmtId="49" fontId="2" fillId="3" borderId="13" xfId="0" applyNumberFormat="1" applyFont="1" applyFill="1" applyBorder="1" applyAlignment="1">
      <alignment horizontal="center" vertical="center"/>
    </xf>
    <xf numFmtId="0" fontId="3" fillId="2" borderId="16" xfId="0" applyFont="1" applyFill="1" applyBorder="1"/>
    <xf numFmtId="49" fontId="4" fillId="0" borderId="17" xfId="0" applyNumberFormat="1" applyFont="1" applyBorder="1"/>
    <xf numFmtId="49" fontId="3" fillId="2" borderId="16" xfId="0" applyNumberFormat="1" applyFont="1" applyFill="1" applyBorder="1"/>
    <xf numFmtId="49" fontId="2" fillId="3" borderId="16" xfId="0" applyNumberFormat="1" applyFont="1" applyFill="1" applyBorder="1" applyAlignment="1">
      <alignment horizontal="center"/>
    </xf>
    <xf numFmtId="0" fontId="0" fillId="0" borderId="16" xfId="0" applyBorder="1"/>
    <xf numFmtId="0" fontId="0" fillId="0" borderId="0" xfId="0" applyAlignment="1">
      <alignment horizontal="left"/>
    </xf>
    <xf numFmtId="49" fontId="3" fillId="0" borderId="20" xfId="0" applyNumberFormat="1" applyFont="1" applyBorder="1" applyAlignment="1">
      <alignment horizontal="right" wrapText="1"/>
    </xf>
    <xf numFmtId="49" fontId="5" fillId="3" borderId="15" xfId="0" applyNumberFormat="1" applyFont="1" applyFill="1" applyBorder="1" applyAlignment="1">
      <alignment horizontal="center" vertical="center"/>
    </xf>
    <xf numFmtId="0" fontId="4" fillId="2" borderId="13" xfId="0" applyFont="1" applyFill="1" applyBorder="1"/>
    <xf numFmtId="49" fontId="3" fillId="2" borderId="17" xfId="0" applyNumberFormat="1" applyFont="1" applyFill="1" applyBorder="1"/>
    <xf numFmtId="49" fontId="3" fillId="0" borderId="23" xfId="0" applyNumberFormat="1" applyFont="1" applyBorder="1" applyAlignment="1">
      <alignment horizontal="right" wrapText="1"/>
    </xf>
    <xf numFmtId="0" fontId="1" fillId="0" borderId="2" xfId="0" applyFont="1" applyBorder="1" applyAlignment="1">
      <alignment horizontal="right" vertical="center"/>
    </xf>
    <xf numFmtId="0" fontId="0" fillId="0" borderId="0" xfId="0" applyAlignment="1">
      <alignment horizontal="right" vertical="center"/>
    </xf>
    <xf numFmtId="0" fontId="8" fillId="0" borderId="0" xfId="0" applyFont="1"/>
    <xf numFmtId="49" fontId="4" fillId="0" borderId="17" xfId="0" applyNumberFormat="1" applyFont="1" applyBorder="1" applyAlignment="1">
      <alignment wrapText="1"/>
    </xf>
    <xf numFmtId="49" fontId="5" fillId="3" borderId="24" xfId="0" applyNumberFormat="1" applyFont="1" applyFill="1" applyBorder="1" applyAlignment="1">
      <alignment horizontal="center" vertical="center"/>
    </xf>
    <xf numFmtId="49" fontId="4" fillId="0" borderId="18" xfId="0" applyNumberFormat="1" applyFont="1" applyBorder="1" applyAlignment="1">
      <alignment vertical="center"/>
    </xf>
    <xf numFmtId="49" fontId="4" fillId="0" borderId="18" xfId="0" applyNumberFormat="1" applyFont="1" applyBorder="1" applyAlignment="1">
      <alignment vertical="center" wrapText="1"/>
    </xf>
    <xf numFmtId="0" fontId="4" fillId="2" borderId="13" xfId="0" applyFont="1" applyFill="1" applyBorder="1" applyAlignment="1">
      <alignment horizontal="center" vertical="center"/>
    </xf>
    <xf numFmtId="0" fontId="1" fillId="2" borderId="1" xfId="0" applyFont="1" applyFill="1" applyBorder="1" applyAlignment="1">
      <alignment horizontal="center" vertical="center"/>
    </xf>
    <xf numFmtId="49" fontId="5" fillId="0" borderId="16" xfId="0" applyNumberFormat="1" applyFont="1" applyBorder="1" applyAlignment="1">
      <alignment horizontal="center" vertical="center"/>
    </xf>
    <xf numFmtId="0" fontId="12" fillId="0" borderId="16" xfId="0" applyFont="1" applyBorder="1" applyAlignment="1">
      <alignment horizontal="right"/>
    </xf>
    <xf numFmtId="49" fontId="13" fillId="0" borderId="0" xfId="0" applyNumberFormat="1" applyFont="1" applyAlignment="1">
      <alignment horizontal="right"/>
    </xf>
    <xf numFmtId="0" fontId="4" fillId="0" borderId="18" xfId="0" applyFont="1" applyBorder="1" applyAlignment="1">
      <alignment vertical="center"/>
    </xf>
    <xf numFmtId="49" fontId="4" fillId="0" borderId="17" xfId="0" applyNumberFormat="1" applyFont="1" applyBorder="1" applyAlignment="1">
      <alignment vertical="center" wrapText="1"/>
    </xf>
    <xf numFmtId="0" fontId="0" fillId="0" borderId="0" xfId="0" applyAlignment="1">
      <alignment vertical="center"/>
    </xf>
    <xf numFmtId="49" fontId="13" fillId="0" borderId="25" xfId="0" applyNumberFormat="1" applyFont="1" applyBorder="1" applyAlignment="1">
      <alignment horizontal="right" vertical="center"/>
    </xf>
    <xf numFmtId="0" fontId="16" fillId="0" borderId="0" xfId="0" applyFont="1"/>
    <xf numFmtId="0" fontId="4" fillId="0" borderId="0" xfId="0" applyFont="1" applyAlignment="1">
      <alignment horizontal="right"/>
    </xf>
    <xf numFmtId="0" fontId="4" fillId="0" borderId="0" xfId="0" applyFont="1"/>
    <xf numFmtId="0" fontId="0" fillId="0" borderId="0" xfId="0" quotePrefix="1" applyAlignment="1">
      <alignment horizontal="left"/>
    </xf>
    <xf numFmtId="0" fontId="0" fillId="0" borderId="0" xfId="0" quotePrefix="1"/>
    <xf numFmtId="0" fontId="17" fillId="0" borderId="0" xfId="0" applyFont="1" applyAlignment="1">
      <alignment vertical="top"/>
    </xf>
    <xf numFmtId="0" fontId="0" fillId="0" borderId="0" xfId="0" applyProtection="1">
      <protection locked="0"/>
    </xf>
    <xf numFmtId="0" fontId="6" fillId="0" borderId="0" xfId="0" applyFont="1" applyAlignment="1" applyProtection="1">
      <alignment horizontal="left"/>
      <protection locked="0"/>
    </xf>
    <xf numFmtId="165" fontId="0" fillId="0" borderId="0" xfId="0" applyNumberFormat="1" applyAlignment="1" applyProtection="1">
      <alignment horizontal="left" vertical="center"/>
      <protection locked="0"/>
    </xf>
    <xf numFmtId="14" fontId="0" fillId="0" borderId="0" xfId="0" applyNumberFormat="1" applyAlignment="1" applyProtection="1">
      <alignment horizontal="left" vertical="center"/>
      <protection locked="0"/>
    </xf>
    <xf numFmtId="49" fontId="2" fillId="3" borderId="1" xfId="0" applyNumberFormat="1" applyFont="1" applyFill="1" applyBorder="1" applyAlignment="1" applyProtection="1">
      <alignment horizontal="left"/>
      <protection locked="0"/>
    </xf>
    <xf numFmtId="14" fontId="9" fillId="3" borderId="1" xfId="0" applyNumberFormat="1" applyFont="1" applyFill="1" applyBorder="1" applyAlignment="1" applyProtection="1">
      <alignment horizontal="left"/>
      <protection locked="0"/>
    </xf>
    <xf numFmtId="49" fontId="9" fillId="3" borderId="1" xfId="0" applyNumberFormat="1" applyFont="1" applyFill="1" applyBorder="1" applyAlignment="1" applyProtection="1">
      <alignment horizontal="left"/>
      <protection locked="0"/>
    </xf>
    <xf numFmtId="0" fontId="0" fillId="0" borderId="13" xfId="0" applyBorder="1" applyAlignment="1" applyProtection="1">
      <alignment horizontal="center" vertical="center"/>
      <protection locked="0"/>
    </xf>
    <xf numFmtId="49" fontId="4" fillId="0" borderId="17" xfId="0" applyNumberFormat="1" applyFont="1" applyBorder="1" applyProtection="1">
      <protection locked="0"/>
    </xf>
    <xf numFmtId="49" fontId="4" fillId="0" borderId="21" xfId="0" applyNumberFormat="1" applyFont="1" applyBorder="1" applyProtection="1">
      <protection locked="0"/>
    </xf>
    <xf numFmtId="0" fontId="0" fillId="0" borderId="14" xfId="0" applyBorder="1" applyAlignment="1" applyProtection="1">
      <alignment horizontal="center" vertical="center"/>
      <protection locked="0"/>
    </xf>
    <xf numFmtId="14" fontId="9" fillId="3" borderId="13" xfId="0" applyNumberFormat="1" applyFont="1" applyFill="1" applyBorder="1" applyAlignment="1" applyProtection="1">
      <alignment horizontal="center"/>
      <protection locked="0"/>
    </xf>
    <xf numFmtId="14" fontId="4" fillId="0" borderId="13" xfId="0" applyNumberFormat="1"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49" fontId="2" fillId="3" borderId="13" xfId="0" applyNumberFormat="1" applyFont="1" applyFill="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49" fontId="3" fillId="0" borderId="19" xfId="0" applyNumberFormat="1" applyFont="1" applyBorder="1" applyAlignment="1" applyProtection="1">
      <alignment vertical="center" wrapText="1"/>
      <protection locked="0"/>
    </xf>
    <xf numFmtId="49" fontId="3" fillId="0" borderId="18" xfId="0" applyNumberFormat="1" applyFont="1" applyBorder="1" applyProtection="1">
      <protection locked="0"/>
    </xf>
    <xf numFmtId="49" fontId="3" fillId="0" borderId="19" xfId="0" applyNumberFormat="1" applyFont="1" applyBorder="1" applyProtection="1">
      <protection locked="0"/>
    </xf>
    <xf numFmtId="0" fontId="4" fillId="0" borderId="12" xfId="0" applyFont="1" applyBorder="1" applyAlignment="1" applyProtection="1">
      <alignment horizontal="left" vertical="top"/>
      <protection locked="0"/>
    </xf>
    <xf numFmtId="0" fontId="4" fillId="0" borderId="13" xfId="0" applyFont="1" applyBorder="1" applyAlignment="1" applyProtection="1">
      <alignment horizontal="left" vertical="top"/>
      <protection locked="0"/>
    </xf>
    <xf numFmtId="0" fontId="4" fillId="0" borderId="14" xfId="0" applyFont="1" applyBorder="1" applyAlignment="1" applyProtection="1">
      <alignment horizontal="left" vertical="top"/>
      <protection locked="0"/>
    </xf>
    <xf numFmtId="0" fontId="4" fillId="0" borderId="22" xfId="0" applyFont="1" applyBorder="1" applyAlignment="1" applyProtection="1">
      <alignment horizontal="left" vertical="top" wrapText="1"/>
      <protection locked="0"/>
    </xf>
    <xf numFmtId="0" fontId="4" fillId="0" borderId="22" xfId="0" applyFont="1" applyBorder="1" applyAlignment="1" applyProtection="1">
      <alignment horizontal="left" vertical="top"/>
      <protection locked="0"/>
    </xf>
    <xf numFmtId="14" fontId="4" fillId="0" borderId="0" xfId="0" applyNumberFormat="1" applyFont="1" applyAlignment="1" applyProtection="1">
      <alignment horizontal="center"/>
      <protection hidden="1"/>
    </xf>
    <xf numFmtId="0" fontId="0" fillId="0" borderId="0" xfId="0" applyAlignment="1" applyProtection="1">
      <alignment horizontal="left"/>
      <protection hidden="1"/>
    </xf>
    <xf numFmtId="14" fontId="7" fillId="0" borderId="0" xfId="0" applyNumberFormat="1" applyFont="1" applyAlignment="1" applyProtection="1">
      <alignment horizontal="left"/>
      <protection hidden="1"/>
    </xf>
    <xf numFmtId="0" fontId="4" fillId="0" borderId="0" xfId="0" applyFont="1" applyAlignment="1" applyProtection="1">
      <alignment horizontal="right"/>
      <protection hidden="1"/>
    </xf>
    <xf numFmtId="14" fontId="4" fillId="0" borderId="0" xfId="0" applyNumberFormat="1" applyFont="1" applyAlignment="1" applyProtection="1">
      <alignment horizontal="left"/>
      <protection hidden="1"/>
    </xf>
    <xf numFmtId="0" fontId="0" fillId="0" borderId="0" xfId="0" applyProtection="1">
      <protection hidden="1"/>
    </xf>
    <xf numFmtId="0" fontId="0" fillId="0" borderId="0" xfId="0" applyAlignment="1" applyProtection="1">
      <alignment horizontal="center"/>
      <protection hidden="1"/>
    </xf>
    <xf numFmtId="0" fontId="2" fillId="0" borderId="0" xfId="0" applyFont="1" applyAlignment="1" applyProtection="1">
      <alignment horizontal="center"/>
      <protection hidden="1"/>
    </xf>
    <xf numFmtId="0" fontId="4" fillId="0" borderId="6" xfId="0" applyFont="1" applyBorder="1" applyProtection="1">
      <protection hidden="1"/>
    </xf>
    <xf numFmtId="0" fontId="4" fillId="0" borderId="7" xfId="0" applyFont="1" applyBorder="1" applyAlignment="1" applyProtection="1">
      <alignment horizontal="center"/>
      <protection hidden="1"/>
    </xf>
    <xf numFmtId="0" fontId="4" fillId="0" borderId="8" xfId="0" applyFont="1" applyBorder="1" applyAlignment="1" applyProtection="1">
      <alignment horizontal="center"/>
      <protection hidden="1"/>
    </xf>
    <xf numFmtId="0" fontId="4" fillId="0" borderId="9" xfId="0" applyFont="1" applyBorder="1" applyProtection="1">
      <protection hidden="1"/>
    </xf>
    <xf numFmtId="0" fontId="4" fillId="0" borderId="10" xfId="0" applyFont="1" applyBorder="1" applyAlignment="1" applyProtection="1">
      <alignment horizontal="center"/>
      <protection hidden="1"/>
    </xf>
    <xf numFmtId="0" fontId="4" fillId="0" borderId="11" xfId="0" applyFont="1" applyBorder="1" applyAlignment="1" applyProtection="1">
      <alignment horizontal="center"/>
      <protection hidden="1"/>
    </xf>
    <xf numFmtId="0" fontId="4" fillId="0" borderId="0" xfId="0" applyFont="1" applyProtection="1">
      <protection hidden="1"/>
    </xf>
    <xf numFmtId="0" fontId="7" fillId="0" borderId="0" xfId="0" applyFont="1" applyProtection="1">
      <protection hidden="1"/>
    </xf>
    <xf numFmtId="0" fontId="19" fillId="0" borderId="0" xfId="2"/>
    <xf numFmtId="0" fontId="4" fillId="0" borderId="13" xfId="0" applyFont="1" applyBorder="1" applyAlignment="1" applyProtection="1">
      <alignment horizontal="center" vertical="center"/>
      <protection hidden="1"/>
    </xf>
    <xf numFmtId="0" fontId="2" fillId="3" borderId="1" xfId="0" applyFont="1" applyFill="1" applyBorder="1" applyAlignment="1" applyProtection="1">
      <alignment horizontal="center" vertical="center"/>
      <protection hidden="1"/>
    </xf>
    <xf numFmtId="0" fontId="0" fillId="0" borderId="0" xfId="0" applyAlignment="1" applyProtection="1">
      <alignment horizontal="right" vertical="center"/>
      <protection locked="0"/>
    </xf>
    <xf numFmtId="0" fontId="0" fillId="0" borderId="0" xfId="0" applyAlignment="1" applyProtection="1">
      <alignment vertical="center"/>
      <protection locked="0"/>
    </xf>
    <xf numFmtId="0" fontId="21" fillId="0" borderId="0" xfId="2" applyFont="1" applyProtection="1">
      <protection hidden="1"/>
    </xf>
    <xf numFmtId="0" fontId="20" fillId="0" borderId="0" xfId="2" applyFont="1" applyAlignment="1" applyProtection="1">
      <alignment horizontal="right"/>
      <protection hidden="1"/>
    </xf>
    <xf numFmtId="0" fontId="21" fillId="0" borderId="0" xfId="2" applyFont="1" applyAlignment="1" applyProtection="1">
      <alignment horizontal="right"/>
      <protection hidden="1"/>
    </xf>
    <xf numFmtId="0" fontId="19" fillId="0" borderId="0" xfId="2" applyProtection="1">
      <protection hidden="1"/>
    </xf>
    <xf numFmtId="0" fontId="25" fillId="0" borderId="0" xfId="2" applyFont="1" applyAlignment="1" applyProtection="1">
      <alignment horizontal="right"/>
      <protection hidden="1"/>
    </xf>
    <xf numFmtId="0" fontId="24" fillId="0" borderId="0" xfId="2" applyFont="1" applyAlignment="1" applyProtection="1">
      <alignment horizontal="left" vertical="top" wrapText="1"/>
      <protection hidden="1"/>
    </xf>
    <xf numFmtId="0" fontId="24" fillId="0" borderId="0" xfId="0" applyFont="1" applyAlignment="1">
      <alignment horizontal="left" wrapText="1"/>
    </xf>
    <xf numFmtId="0" fontId="27" fillId="0" borderId="0" xfId="3" applyFont="1" applyAlignment="1" applyProtection="1">
      <alignment vertical="top" wrapText="1"/>
      <protection hidden="1"/>
    </xf>
    <xf numFmtId="0" fontId="28" fillId="0" borderId="0" xfId="2" applyFont="1"/>
    <xf numFmtId="49" fontId="4" fillId="0" borderId="18" xfId="0" applyNumberFormat="1" applyFont="1" applyBorder="1" applyAlignment="1">
      <alignment horizontal="right" vertical="center"/>
    </xf>
    <xf numFmtId="49" fontId="4" fillId="0" borderId="34" xfId="0" applyNumberFormat="1" applyFont="1" applyBorder="1" applyAlignment="1">
      <alignment horizontal="right" vertical="center"/>
    </xf>
    <xf numFmtId="0" fontId="4" fillId="0" borderId="35" xfId="0" applyFont="1" applyBorder="1" applyAlignment="1" applyProtection="1">
      <alignment horizontal="left" vertical="top"/>
      <protection locked="0"/>
    </xf>
    <xf numFmtId="49" fontId="1" fillId="0" borderId="23" xfId="0" applyNumberFormat="1" applyFont="1" applyBorder="1" applyAlignment="1">
      <alignment horizontal="right" vertical="center"/>
    </xf>
    <xf numFmtId="49" fontId="5" fillId="3" borderId="15" xfId="0" applyNumberFormat="1" applyFont="1" applyFill="1" applyBorder="1" applyAlignment="1">
      <alignment horizontal="center"/>
    </xf>
    <xf numFmtId="0" fontId="33" fillId="0" borderId="0" xfId="2" applyFont="1" applyProtection="1">
      <protection hidden="1"/>
    </xf>
    <xf numFmtId="0" fontId="37" fillId="0" borderId="0" xfId="2" applyFont="1" applyAlignment="1" applyProtection="1">
      <alignment horizontal="right"/>
      <protection hidden="1"/>
    </xf>
    <xf numFmtId="0" fontId="43" fillId="0" borderId="0" xfId="2" applyFont="1" applyProtection="1">
      <protection hidden="1"/>
    </xf>
    <xf numFmtId="0" fontId="43" fillId="0" borderId="0" xfId="2" applyFont="1"/>
    <xf numFmtId="49" fontId="5" fillId="3" borderId="36" xfId="0" applyNumberFormat="1" applyFont="1" applyFill="1" applyBorder="1" applyAlignment="1">
      <alignment horizontal="left" vertical="center"/>
    </xf>
    <xf numFmtId="49" fontId="5" fillId="3" borderId="25" xfId="0" applyNumberFormat="1" applyFont="1" applyFill="1" applyBorder="1" applyAlignment="1">
      <alignment horizontal="left" vertical="center"/>
    </xf>
    <xf numFmtId="0" fontId="41" fillId="0" borderId="0" xfId="2" applyFont="1" applyProtection="1">
      <protection hidden="1"/>
    </xf>
    <xf numFmtId="0" fontId="29" fillId="0" borderId="0" xfId="2" applyFont="1" applyAlignment="1">
      <alignment wrapText="1"/>
    </xf>
    <xf numFmtId="0" fontId="44" fillId="0" borderId="0" xfId="0" applyFont="1" applyAlignment="1">
      <alignment vertical="top"/>
    </xf>
    <xf numFmtId="164" fontId="44" fillId="0" borderId="0" xfId="0" applyNumberFormat="1" applyFont="1" applyAlignment="1">
      <alignment vertical="top"/>
    </xf>
    <xf numFmtId="0" fontId="19" fillId="0" borderId="37" xfId="2" applyBorder="1"/>
    <xf numFmtId="0" fontId="19" fillId="0" borderId="38" xfId="2" applyBorder="1"/>
    <xf numFmtId="0" fontId="19" fillId="0" borderId="39" xfId="2" applyBorder="1"/>
    <xf numFmtId="0" fontId="45" fillId="0" borderId="38" xfId="2" applyFont="1" applyBorder="1"/>
    <xf numFmtId="0" fontId="24" fillId="0" borderId="0" xfId="0" applyFont="1" applyAlignment="1">
      <alignment horizontal="left" vertical="center" wrapText="1"/>
    </xf>
    <xf numFmtId="0" fontId="24" fillId="0" borderId="0" xfId="2" applyFont="1" applyAlignment="1" applyProtection="1">
      <alignment horizontal="left" vertical="top"/>
      <protection hidden="1"/>
    </xf>
    <xf numFmtId="0" fontId="38" fillId="0" borderId="0" xfId="2" applyFont="1" applyAlignment="1" applyProtection="1">
      <alignment horizontal="right" vertical="center"/>
      <protection hidden="1"/>
    </xf>
    <xf numFmtId="0" fontId="47" fillId="0" borderId="0" xfId="2" applyFont="1" applyProtection="1">
      <protection hidden="1"/>
    </xf>
    <xf numFmtId="0" fontId="52" fillId="0" borderId="0" xfId="2" applyFont="1" applyAlignment="1" applyProtection="1">
      <alignment horizontal="right"/>
      <protection hidden="1"/>
    </xf>
    <xf numFmtId="0" fontId="53" fillId="0" borderId="0" xfId="2" applyFont="1" applyProtection="1">
      <protection hidden="1"/>
    </xf>
    <xf numFmtId="0" fontId="52" fillId="0" borderId="0" xfId="2" applyFont="1" applyAlignment="1" applyProtection="1">
      <alignment horizontal="center"/>
      <protection hidden="1"/>
    </xf>
    <xf numFmtId="0" fontId="26" fillId="0" borderId="13" xfId="3" applyBorder="1" applyAlignment="1" applyProtection="1">
      <alignment horizontal="left" vertical="top"/>
      <protection locked="0"/>
    </xf>
    <xf numFmtId="0" fontId="0" fillId="0" borderId="0" xfId="0" applyAlignment="1">
      <alignment wrapText="1"/>
    </xf>
    <xf numFmtId="0" fontId="3" fillId="0" borderId="0" xfId="0" quotePrefix="1" applyFont="1" applyProtection="1">
      <protection hidden="1"/>
    </xf>
    <xf numFmtId="14" fontId="54" fillId="0" borderId="0" xfId="0" applyNumberFormat="1" applyFont="1" applyAlignment="1">
      <alignment horizontal="left"/>
    </xf>
    <xf numFmtId="0" fontId="55" fillId="0" borderId="0" xfId="0" applyFont="1"/>
    <xf numFmtId="49" fontId="4" fillId="0" borderId="46" xfId="0" applyNumberFormat="1" applyFont="1" applyBorder="1" applyAlignment="1">
      <alignment vertical="center" wrapText="1"/>
    </xf>
    <xf numFmtId="14" fontId="4" fillId="0" borderId="35" xfId="0" applyNumberFormat="1" applyFont="1" applyBorder="1" applyAlignment="1" applyProtection="1">
      <alignment horizontal="center" vertical="center"/>
      <protection locked="0"/>
    </xf>
    <xf numFmtId="0" fontId="58" fillId="0" borderId="0" xfId="4"/>
    <xf numFmtId="0" fontId="26" fillId="0" borderId="0" xfId="3" applyNumberFormat="1"/>
    <xf numFmtId="0" fontId="26" fillId="0" borderId="0" xfId="3" applyNumberFormat="1" applyAlignment="1">
      <alignment vertical="center"/>
    </xf>
    <xf numFmtId="0" fontId="26" fillId="0" borderId="0" xfId="3" quotePrefix="1" applyNumberFormat="1" applyAlignment="1">
      <alignment vertical="center"/>
    </xf>
    <xf numFmtId="0" fontId="59" fillId="0" borderId="0" xfId="0" applyFont="1" applyAlignment="1">
      <alignment horizontal="right" vertical="center"/>
    </xf>
    <xf numFmtId="0" fontId="59" fillId="0" borderId="0" xfId="0" applyFont="1" applyAlignment="1">
      <alignment horizontal="right"/>
    </xf>
    <xf numFmtId="0" fontId="59" fillId="0" borderId="0" xfId="0" applyFont="1" applyAlignment="1">
      <alignment horizontal="right" vertical="top"/>
    </xf>
    <xf numFmtId="0" fontId="26" fillId="0" borderId="0" xfId="3" applyAlignment="1" applyProtection="1">
      <alignment horizontal="left" vertical="center"/>
      <protection hidden="1"/>
    </xf>
    <xf numFmtId="0" fontId="1" fillId="0" borderId="0" xfId="0" applyFont="1" applyAlignment="1" applyProtection="1">
      <alignment vertical="center"/>
      <protection hidden="1"/>
    </xf>
    <xf numFmtId="0" fontId="22" fillId="0" borderId="0" xfId="3" applyFont="1" applyAlignment="1" applyProtection="1">
      <alignment horizontal="left" vertical="top" wrapText="1"/>
      <protection hidden="1"/>
    </xf>
    <xf numFmtId="0" fontId="63" fillId="0" borderId="0" xfId="0" applyFont="1" applyProtection="1">
      <protection hidden="1"/>
    </xf>
    <xf numFmtId="0" fontId="60" fillId="5" borderId="47" xfId="0" applyFont="1" applyFill="1" applyBorder="1" applyAlignment="1" applyProtection="1">
      <alignment vertical="center"/>
      <protection locked="0"/>
    </xf>
    <xf numFmtId="0" fontId="60" fillId="4" borderId="0" xfId="0" applyFont="1" applyFill="1" applyAlignment="1" applyProtection="1">
      <alignment vertical="center"/>
      <protection locked="0"/>
    </xf>
    <xf numFmtId="0" fontId="0" fillId="0" borderId="0" xfId="0" applyAlignment="1" applyProtection="1">
      <alignment horizontal="justify" vertical="top" wrapText="1"/>
      <protection hidden="1"/>
    </xf>
    <xf numFmtId="0" fontId="21" fillId="0" borderId="0" xfId="2" applyFont="1" applyAlignment="1" applyProtection="1">
      <alignment wrapText="1"/>
      <protection hidden="1"/>
    </xf>
    <xf numFmtId="0" fontId="42" fillId="0" borderId="0" xfId="2" applyFont="1" applyAlignment="1" applyProtection="1">
      <alignment horizontal="center"/>
      <protection hidden="1"/>
    </xf>
    <xf numFmtId="0" fontId="51" fillId="0" borderId="0" xfId="2" applyFont="1" applyAlignment="1" applyProtection="1">
      <alignment horizontal="right" vertical="top"/>
      <protection hidden="1"/>
    </xf>
    <xf numFmtId="0" fontId="46" fillId="0" borderId="0" xfId="2" applyFont="1" applyAlignment="1" applyProtection="1">
      <alignment horizontal="right" vertical="center"/>
      <protection hidden="1"/>
    </xf>
    <xf numFmtId="0" fontId="21" fillId="0" borderId="0" xfId="2" applyFont="1" applyAlignment="1" applyProtection="1">
      <alignment horizontal="justify" vertical="center" wrapText="1"/>
      <protection hidden="1"/>
    </xf>
    <xf numFmtId="0" fontId="23" fillId="9" borderId="0" xfId="0" applyFont="1" applyFill="1" applyAlignment="1">
      <alignment horizontal="right"/>
    </xf>
    <xf numFmtId="0" fontId="22" fillId="9" borderId="0" xfId="0" applyFont="1" applyFill="1" applyAlignment="1">
      <alignment horizontal="right"/>
    </xf>
    <xf numFmtId="0" fontId="0" fillId="9" borderId="0" xfId="0" applyFill="1" applyAlignment="1">
      <alignment horizontal="right"/>
    </xf>
    <xf numFmtId="0" fontId="66" fillId="0" borderId="0" xfId="0" applyFont="1" applyAlignment="1" applyProtection="1">
      <alignment vertical="top"/>
      <protection locked="0"/>
    </xf>
    <xf numFmtId="0" fontId="66" fillId="0" borderId="0" xfId="0" applyFont="1" applyProtection="1">
      <protection locked="0"/>
    </xf>
    <xf numFmtId="49" fontId="3" fillId="2" borderId="16" xfId="0" applyNumberFormat="1" applyFont="1" applyFill="1" applyBorder="1" applyAlignment="1">
      <alignment vertical="center"/>
    </xf>
    <xf numFmtId="0" fontId="68" fillId="0" borderId="0" xfId="0" applyFont="1"/>
    <xf numFmtId="0" fontId="71" fillId="0" borderId="0" xfId="2" applyFont="1" applyAlignment="1" applyProtection="1">
      <alignment horizontal="justify" vertical="center" wrapText="1"/>
      <protection hidden="1"/>
    </xf>
    <xf numFmtId="0" fontId="26" fillId="0" borderId="0" xfId="3" applyAlignment="1" applyProtection="1">
      <alignment horizontal="justify" vertical="center" wrapText="1"/>
      <protection hidden="1"/>
    </xf>
    <xf numFmtId="0" fontId="70" fillId="0" borderId="0" xfId="2" applyFont="1" applyAlignment="1" applyProtection="1">
      <alignment horizontal="center" vertical="center"/>
      <protection hidden="1"/>
    </xf>
    <xf numFmtId="0" fontId="72" fillId="0" borderId="0" xfId="2" applyFont="1" applyAlignment="1" applyProtection="1">
      <alignment horizontal="right" vertical="top"/>
      <protection hidden="1"/>
    </xf>
    <xf numFmtId="0" fontId="72" fillId="0" borderId="0" xfId="2" applyFont="1" applyAlignment="1" applyProtection="1">
      <alignment horizontal="right" vertical="center"/>
      <protection hidden="1"/>
    </xf>
    <xf numFmtId="0" fontId="73" fillId="0" borderId="0" xfId="2" applyFont="1" applyProtection="1">
      <protection hidden="1"/>
    </xf>
    <xf numFmtId="0" fontId="74" fillId="0" borderId="0" xfId="2" applyFont="1" applyProtection="1">
      <protection hidden="1"/>
    </xf>
    <xf numFmtId="49" fontId="2" fillId="10" borderId="1" xfId="0" applyNumberFormat="1" applyFont="1" applyFill="1" applyBorder="1" applyAlignment="1" applyProtection="1">
      <alignment horizontal="left"/>
      <protection locked="0"/>
    </xf>
    <xf numFmtId="14" fontId="9" fillId="10" borderId="1" xfId="0" applyNumberFormat="1" applyFont="1" applyFill="1" applyBorder="1" applyAlignment="1" applyProtection="1">
      <alignment horizontal="left"/>
      <protection locked="0"/>
    </xf>
    <xf numFmtId="49" fontId="9" fillId="10" borderId="1" xfId="0" applyNumberFormat="1" applyFont="1" applyFill="1" applyBorder="1" applyAlignment="1" applyProtection="1">
      <alignment horizontal="left"/>
      <protection locked="0"/>
    </xf>
    <xf numFmtId="14" fontId="9" fillId="10" borderId="51" xfId="0" applyNumberFormat="1" applyFont="1" applyFill="1" applyBorder="1" applyAlignment="1" applyProtection="1">
      <alignment horizontal="center"/>
      <protection locked="0"/>
    </xf>
    <xf numFmtId="14" fontId="9" fillId="10" borderId="52" xfId="0" applyNumberFormat="1" applyFont="1" applyFill="1" applyBorder="1" applyAlignment="1" applyProtection="1">
      <alignment horizontal="center"/>
      <protection locked="0"/>
    </xf>
    <xf numFmtId="14" fontId="9" fillId="3" borderId="51" xfId="0" applyNumberFormat="1" applyFont="1" applyFill="1" applyBorder="1" applyAlignment="1" applyProtection="1">
      <alignment horizontal="center"/>
      <protection locked="0"/>
    </xf>
    <xf numFmtId="14" fontId="76" fillId="3" borderId="50" xfId="0" applyNumberFormat="1" applyFont="1" applyFill="1" applyBorder="1" applyAlignment="1" applyProtection="1">
      <alignment horizontal="left"/>
      <protection locked="0"/>
    </xf>
    <xf numFmtId="0" fontId="0" fillId="11" borderId="0" xfId="0" applyFill="1" applyProtection="1">
      <protection locked="0"/>
    </xf>
    <xf numFmtId="0" fontId="1" fillId="0" borderId="53" xfId="0" applyFont="1" applyBorder="1"/>
    <xf numFmtId="0" fontId="0" fillId="0" borderId="54"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14" fontId="9" fillId="10" borderId="54" xfId="0" applyNumberFormat="1" applyFont="1" applyFill="1" applyBorder="1" applyAlignment="1" applyProtection="1">
      <alignment horizontal="left"/>
      <protection locked="0"/>
    </xf>
    <xf numFmtId="14" fontId="9" fillId="10" borderId="58" xfId="0" applyNumberFormat="1" applyFont="1" applyFill="1" applyBorder="1" applyAlignment="1" applyProtection="1">
      <alignment horizontal="left"/>
      <protection locked="0"/>
    </xf>
    <xf numFmtId="0" fontId="0" fillId="0" borderId="54" xfId="0" applyBorder="1" applyProtection="1">
      <protection locked="0"/>
    </xf>
    <xf numFmtId="0" fontId="0" fillId="0" borderId="57" xfId="0" applyBorder="1" applyProtection="1">
      <protection locked="0"/>
    </xf>
    <xf numFmtId="0" fontId="0" fillId="0" borderId="54" xfId="0" applyBorder="1"/>
    <xf numFmtId="49" fontId="2" fillId="10" borderId="13" xfId="0" applyNumberFormat="1" applyFont="1" applyFill="1" applyBorder="1" applyAlignment="1" applyProtection="1">
      <alignment horizontal="center" vertical="center"/>
      <protection locked="0"/>
    </xf>
    <xf numFmtId="0" fontId="0" fillId="0" borderId="56" xfId="0" applyBorder="1"/>
    <xf numFmtId="0" fontId="0" fillId="0" borderId="59" xfId="0" applyBorder="1"/>
    <xf numFmtId="0" fontId="0" fillId="0" borderId="60" xfId="0" applyBorder="1"/>
    <xf numFmtId="0" fontId="0" fillId="11" borderId="0" xfId="0" applyFill="1" applyProtection="1"/>
    <xf numFmtId="49" fontId="2" fillId="10" borderId="61" xfId="0" applyNumberFormat="1" applyFont="1" applyFill="1" applyBorder="1" applyAlignment="1" applyProtection="1">
      <alignment horizontal="center" vertical="center"/>
      <protection locked="0"/>
    </xf>
    <xf numFmtId="0" fontId="0" fillId="10" borderId="54" xfId="0" applyFill="1" applyBorder="1" applyProtection="1">
      <protection locked="0"/>
    </xf>
    <xf numFmtId="0" fontId="4" fillId="0" borderId="54" xfId="0" applyFont="1" applyBorder="1" applyAlignment="1" applyProtection="1">
      <alignment horizontal="center" vertical="center"/>
      <protection hidden="1"/>
    </xf>
    <xf numFmtId="0" fontId="54" fillId="0" borderId="0" xfId="0" applyFont="1" applyAlignment="1" applyProtection="1">
      <alignment horizontal="justify" vertical="top" wrapText="1"/>
      <protection hidden="1"/>
    </xf>
    <xf numFmtId="49" fontId="2" fillId="3" borderId="36" xfId="0" applyNumberFormat="1" applyFont="1" applyFill="1" applyBorder="1" applyAlignment="1" applyProtection="1">
      <alignment horizontal="left"/>
      <protection locked="0"/>
    </xf>
    <xf numFmtId="14" fontId="9" fillId="3" borderId="36" xfId="0" applyNumberFormat="1" applyFont="1" applyFill="1" applyBorder="1" applyAlignment="1" applyProtection="1">
      <alignment horizontal="left"/>
      <protection locked="0"/>
    </xf>
    <xf numFmtId="49" fontId="9" fillId="3" borderId="36" xfId="0" applyNumberFormat="1" applyFont="1" applyFill="1" applyBorder="1" applyAlignment="1" applyProtection="1">
      <alignment horizontal="left"/>
      <protection locked="0"/>
    </xf>
    <xf numFmtId="0" fontId="1" fillId="2" borderId="36" xfId="0" applyFont="1" applyFill="1" applyBorder="1"/>
    <xf numFmtId="0" fontId="0" fillId="0" borderId="50" xfId="0" applyBorder="1" applyAlignment="1" applyProtection="1">
      <alignment horizontal="center" vertical="center"/>
      <protection locked="0"/>
    </xf>
    <xf numFmtId="0" fontId="1" fillId="2" borderId="36" xfId="0" applyFont="1" applyFill="1" applyBorder="1" applyAlignment="1">
      <alignment horizontal="center" vertical="center"/>
    </xf>
    <xf numFmtId="0" fontId="0" fillId="0" borderId="62" xfId="0" applyBorder="1" applyAlignment="1" applyProtection="1">
      <alignment horizontal="center" vertical="center"/>
      <protection locked="0"/>
    </xf>
    <xf numFmtId="0" fontId="1" fillId="0" borderId="63" xfId="0" applyFont="1" applyBorder="1"/>
    <xf numFmtId="49" fontId="2" fillId="3" borderId="50" xfId="0" applyNumberFormat="1" applyFont="1" applyFill="1" applyBorder="1" applyAlignment="1" applyProtection="1">
      <alignment horizontal="center" vertical="center"/>
      <protection locked="0"/>
    </xf>
    <xf numFmtId="0" fontId="4" fillId="0" borderId="50" xfId="0" applyFont="1" applyBorder="1" applyAlignment="1" applyProtection="1">
      <alignment horizontal="center" vertical="center"/>
      <protection hidden="1"/>
    </xf>
    <xf numFmtId="14" fontId="9" fillId="3" borderId="50" xfId="0" applyNumberFormat="1" applyFont="1" applyFill="1" applyBorder="1" applyAlignment="1" applyProtection="1">
      <alignment horizontal="center"/>
      <protection locked="0"/>
    </xf>
    <xf numFmtId="14" fontId="4" fillId="0" borderId="50" xfId="0" applyNumberFormat="1" applyFont="1" applyBorder="1" applyAlignment="1" applyProtection="1">
      <alignment horizontal="center" vertical="center"/>
      <protection locked="0"/>
    </xf>
    <xf numFmtId="0" fontId="4" fillId="0" borderId="50" xfId="0" applyFont="1" applyBorder="1" applyAlignment="1" applyProtection="1">
      <alignment horizontal="center" vertical="center"/>
      <protection locked="0"/>
    </xf>
    <xf numFmtId="0" fontId="4" fillId="2" borderId="50" xfId="0" applyFont="1" applyFill="1" applyBorder="1"/>
    <xf numFmtId="0" fontId="4" fillId="2" borderId="50" xfId="0" applyFont="1" applyFill="1" applyBorder="1" applyAlignment="1">
      <alignment horizontal="center" vertical="center"/>
    </xf>
    <xf numFmtId="0" fontId="4" fillId="0" borderId="62" xfId="0" applyFont="1" applyBorder="1" applyAlignment="1" applyProtection="1">
      <alignment horizontal="center" vertical="center"/>
      <protection locked="0"/>
    </xf>
    <xf numFmtId="0" fontId="1" fillId="0" borderId="63" xfId="0" applyFont="1" applyBorder="1" applyAlignment="1">
      <alignment horizontal="right" vertical="center"/>
    </xf>
    <xf numFmtId="0" fontId="2" fillId="3" borderId="36" xfId="0" applyFont="1" applyFill="1" applyBorder="1" applyAlignment="1" applyProtection="1">
      <alignment horizontal="center" vertical="center"/>
      <protection hidden="1"/>
    </xf>
    <xf numFmtId="49" fontId="2" fillId="3" borderId="36" xfId="0" applyNumberFormat="1" applyFont="1" applyFill="1" applyBorder="1" applyAlignment="1">
      <alignment horizontal="center"/>
    </xf>
    <xf numFmtId="0" fontId="4" fillId="0" borderId="64" xfId="0" applyFont="1" applyBorder="1" applyAlignment="1" applyProtection="1">
      <alignment horizontal="left" vertical="top"/>
      <protection locked="0"/>
    </xf>
    <xf numFmtId="0" fontId="4" fillId="0" borderId="50" xfId="0" applyFont="1" applyBorder="1" applyAlignment="1" applyProtection="1">
      <alignment horizontal="left" vertical="top"/>
      <protection locked="0"/>
    </xf>
    <xf numFmtId="0" fontId="4" fillId="0" borderId="62" xfId="0" applyFont="1" applyBorder="1" applyAlignment="1" applyProtection="1">
      <alignment horizontal="left" vertical="top"/>
      <protection locked="0"/>
    </xf>
    <xf numFmtId="0" fontId="4" fillId="0" borderId="65" xfId="0" applyFont="1" applyBorder="1" applyAlignment="1" applyProtection="1">
      <alignment horizontal="left" vertical="top"/>
      <protection locked="0"/>
    </xf>
    <xf numFmtId="0" fontId="4" fillId="0" borderId="66" xfId="0" applyFont="1" applyBorder="1" applyAlignment="1" applyProtection="1">
      <alignment horizontal="left" vertical="top"/>
      <protection locked="0"/>
    </xf>
    <xf numFmtId="14" fontId="4" fillId="0" borderId="66" xfId="0" applyNumberFormat="1" applyFont="1" applyBorder="1" applyAlignment="1" applyProtection="1">
      <alignment horizontal="center" vertical="center"/>
      <protection locked="0"/>
    </xf>
    <xf numFmtId="14" fontId="76" fillId="10" borderId="67" xfId="0" applyNumberFormat="1" applyFont="1" applyFill="1" applyBorder="1" applyAlignment="1" applyProtection="1">
      <alignment horizontal="left"/>
      <protection locked="0"/>
    </xf>
    <xf numFmtId="49" fontId="2" fillId="10" borderId="68" xfId="0" applyNumberFormat="1" applyFont="1" applyFill="1" applyBorder="1" applyAlignment="1" applyProtection="1">
      <alignment horizontal="left"/>
      <protection locked="0"/>
    </xf>
    <xf numFmtId="14" fontId="9" fillId="10" borderId="68" xfId="0" applyNumberFormat="1" applyFont="1" applyFill="1" applyBorder="1" applyAlignment="1" applyProtection="1">
      <alignment horizontal="left"/>
      <protection locked="0"/>
    </xf>
    <xf numFmtId="49" fontId="9" fillId="10" borderId="68" xfId="0" applyNumberFormat="1" applyFont="1" applyFill="1" applyBorder="1" applyAlignment="1" applyProtection="1">
      <alignment horizontal="left"/>
      <protection locked="0"/>
    </xf>
    <xf numFmtId="0" fontId="0" fillId="11" borderId="69" xfId="0" applyFill="1" applyBorder="1" applyProtection="1">
      <protection locked="0"/>
    </xf>
    <xf numFmtId="0" fontId="0" fillId="0" borderId="70" xfId="0" applyBorder="1" applyAlignment="1" applyProtection="1">
      <alignment horizontal="center" vertical="center"/>
      <protection locked="0"/>
    </xf>
    <xf numFmtId="0" fontId="0" fillId="11" borderId="69" xfId="0" applyFill="1" applyBorder="1" applyProtection="1"/>
    <xf numFmtId="0" fontId="0" fillId="0" borderId="71" xfId="0" applyBorder="1" applyAlignment="1" applyProtection="1">
      <alignment horizontal="center" vertical="center"/>
      <protection locked="0"/>
    </xf>
    <xf numFmtId="0" fontId="1" fillId="0" borderId="72" xfId="0" applyFont="1" applyBorder="1"/>
    <xf numFmtId="49" fontId="2" fillId="10" borderId="73" xfId="0" applyNumberFormat="1" applyFont="1" applyFill="1" applyBorder="1" applyAlignment="1" applyProtection="1">
      <alignment horizontal="center" vertical="center"/>
      <protection locked="0"/>
    </xf>
    <xf numFmtId="0" fontId="4" fillId="0" borderId="70" xfId="0" applyFont="1" applyBorder="1" applyAlignment="1" applyProtection="1">
      <alignment horizontal="center" vertical="center"/>
      <protection hidden="1"/>
    </xf>
    <xf numFmtId="0" fontId="0" fillId="10" borderId="70" xfId="0" applyFill="1" applyBorder="1" applyProtection="1">
      <protection locked="0"/>
    </xf>
    <xf numFmtId="0" fontId="0" fillId="0" borderId="69" xfId="0" applyBorder="1" applyProtection="1">
      <protection locked="0"/>
    </xf>
    <xf numFmtId="0" fontId="0" fillId="0" borderId="69" xfId="0" applyBorder="1" applyAlignment="1" applyProtection="1">
      <alignment horizontal="right" vertical="center"/>
      <protection locked="0"/>
    </xf>
    <xf numFmtId="0" fontId="0" fillId="0" borderId="69" xfId="0" applyBorder="1" applyAlignment="1" applyProtection="1">
      <alignment vertical="center"/>
      <protection locked="0"/>
    </xf>
    <xf numFmtId="14" fontId="9" fillId="10" borderId="70" xfId="0" applyNumberFormat="1" applyFont="1" applyFill="1" applyBorder="1" applyAlignment="1" applyProtection="1">
      <alignment horizontal="left"/>
      <protection locked="0"/>
    </xf>
    <xf numFmtId="0" fontId="0" fillId="0" borderId="70" xfId="0" applyBorder="1" applyProtection="1">
      <protection locked="0"/>
    </xf>
    <xf numFmtId="49" fontId="2" fillId="10" borderId="74" xfId="0" applyNumberFormat="1" applyFont="1" applyFill="1" applyBorder="1" applyAlignment="1" applyProtection="1">
      <alignment horizontal="center" vertical="center"/>
      <protection locked="0"/>
    </xf>
    <xf numFmtId="0" fontId="0" fillId="0" borderId="70" xfId="0" applyBorder="1"/>
    <xf numFmtId="0" fontId="0" fillId="0" borderId="75" xfId="0" applyBorder="1"/>
    <xf numFmtId="0" fontId="0" fillId="0" borderId="76" xfId="0" applyBorder="1"/>
    <xf numFmtId="0" fontId="0" fillId="0" borderId="77" xfId="0" applyBorder="1"/>
    <xf numFmtId="0" fontId="78" fillId="9" borderId="0" xfId="0" applyFont="1" applyFill="1" applyAlignment="1">
      <alignment horizontal="right"/>
    </xf>
    <xf numFmtId="0" fontId="62" fillId="0" borderId="0" xfId="0" applyFont="1" applyAlignment="1">
      <alignment horizontal="right" vertical="center" wrapText="1"/>
    </xf>
    <xf numFmtId="0" fontId="1" fillId="0" borderId="78" xfId="0" applyFont="1" applyBorder="1" applyAlignment="1">
      <alignment horizontal="center" vertical="center" wrapText="1"/>
    </xf>
    <xf numFmtId="0" fontId="1" fillId="0" borderId="78" xfId="0" applyFont="1" applyBorder="1" applyAlignment="1">
      <alignment vertical="top" wrapText="1"/>
    </xf>
    <xf numFmtId="0" fontId="0" fillId="0" borderId="78" xfId="0" applyBorder="1" applyAlignment="1">
      <alignment vertical="top" wrapText="1"/>
    </xf>
    <xf numFmtId="0" fontId="1" fillId="0" borderId="78" xfId="0" applyFont="1" applyBorder="1" applyAlignment="1">
      <alignment vertical="center" wrapText="1"/>
    </xf>
    <xf numFmtId="0" fontId="0" fillId="0" borderId="78" xfId="0" applyBorder="1" applyAlignment="1">
      <alignment vertical="center" wrapText="1"/>
    </xf>
    <xf numFmtId="0" fontId="0" fillId="0" borderId="80" xfId="0" applyBorder="1"/>
    <xf numFmtId="0" fontId="26" fillId="0" borderId="54" xfId="3" applyBorder="1"/>
    <xf numFmtId="0" fontId="22" fillId="0" borderId="0" xfId="0" applyFont="1" applyAlignment="1" applyProtection="1">
      <alignment horizontal="left" vertical="center"/>
      <protection locked="0"/>
    </xf>
    <xf numFmtId="0" fontId="22" fillId="0" borderId="0" xfId="0" applyFont="1" applyAlignment="1" applyProtection="1">
      <alignment horizontal="left" vertical="center"/>
    </xf>
    <xf numFmtId="0" fontId="84" fillId="0" borderId="0" xfId="0" applyFont="1" applyAlignment="1">
      <alignment horizontal="center"/>
    </xf>
    <xf numFmtId="0" fontId="85" fillId="0" borderId="79" xfId="0" applyFont="1" applyBorder="1" applyAlignment="1">
      <alignment horizontal="center"/>
    </xf>
    <xf numFmtId="0" fontId="85" fillId="0" borderId="0" xfId="0" applyFont="1" applyAlignment="1">
      <alignment horizontal="center"/>
    </xf>
    <xf numFmtId="0" fontId="71" fillId="0" borderId="0" xfId="2" applyFont="1" applyAlignment="1" applyProtection="1">
      <alignment horizontal="left" vertical="top" wrapText="1"/>
      <protection hidden="1"/>
    </xf>
    <xf numFmtId="0" fontId="21" fillId="0" borderId="0" xfId="2" applyFont="1" applyAlignment="1">
      <alignment horizontal="justify" wrapText="1"/>
    </xf>
    <xf numFmtId="0" fontId="24" fillId="0" borderId="0" xfId="0" applyFont="1" applyAlignment="1">
      <alignment horizontal="left" wrapText="1"/>
    </xf>
    <xf numFmtId="0" fontId="24" fillId="0" borderId="0" xfId="2" applyFont="1" applyAlignment="1" applyProtection="1">
      <alignment horizontal="justify" vertical="center" wrapText="1"/>
      <protection hidden="1"/>
    </xf>
    <xf numFmtId="0" fontId="21" fillId="0" borderId="0" xfId="2" applyFont="1" applyAlignment="1">
      <alignment horizontal="justify" vertical="center" wrapText="1"/>
    </xf>
    <xf numFmtId="0" fontId="24" fillId="0" borderId="0" xfId="2" applyFont="1" applyAlignment="1">
      <alignment horizontal="justify" vertical="center" wrapText="1"/>
    </xf>
    <xf numFmtId="0" fontId="24" fillId="0" borderId="0" xfId="0" applyFont="1" applyAlignment="1">
      <alignment horizontal="justify" vertical="center" wrapText="1"/>
    </xf>
    <xf numFmtId="0" fontId="49" fillId="0" borderId="0" xfId="2" applyFont="1" applyAlignment="1" applyProtection="1">
      <alignment horizontal="left" vertical="top" wrapText="1"/>
      <protection hidden="1"/>
    </xf>
    <xf numFmtId="0" fontId="21" fillId="0" borderId="0" xfId="2" applyFont="1" applyAlignment="1">
      <alignment horizontal="justify" vertical="top" wrapText="1"/>
    </xf>
    <xf numFmtId="0" fontId="21" fillId="0" borderId="40" xfId="2" applyFont="1" applyBorder="1" applyAlignment="1">
      <alignment horizontal="justify" vertical="center" wrapText="1"/>
    </xf>
    <xf numFmtId="0" fontId="21" fillId="0" borderId="41" xfId="2" applyFont="1" applyBorder="1" applyAlignment="1">
      <alignment horizontal="justify" vertical="center" wrapText="1"/>
    </xf>
    <xf numFmtId="0" fontId="21" fillId="0" borderId="42" xfId="2" applyFont="1" applyBorder="1" applyAlignment="1">
      <alignment horizontal="justify" vertical="center" wrapText="1"/>
    </xf>
    <xf numFmtId="0" fontId="75" fillId="0" borderId="0" xfId="2" applyFont="1" applyAlignment="1">
      <alignment horizontal="left" wrapText="1"/>
    </xf>
    <xf numFmtId="0" fontId="21" fillId="0" borderId="0" xfId="2" applyFont="1" applyAlignment="1">
      <alignment horizontal="left" vertical="top" wrapText="1"/>
    </xf>
    <xf numFmtId="0" fontId="21" fillId="0" borderId="0" xfId="2" quotePrefix="1" applyFont="1" applyAlignment="1">
      <alignment horizontal="left" vertical="top" wrapText="1"/>
    </xf>
    <xf numFmtId="0" fontId="29" fillId="0" borderId="0" xfId="2" applyFont="1" applyAlignment="1">
      <alignment horizontal="left" vertical="top" wrapText="1"/>
    </xf>
    <xf numFmtId="0" fontId="39" fillId="0" borderId="0" xfId="2" applyFont="1" applyAlignment="1" applyProtection="1">
      <alignment horizontal="left" vertical="center" wrapText="1"/>
      <protection hidden="1"/>
    </xf>
    <xf numFmtId="0" fontId="24" fillId="0" borderId="0" xfId="0" applyFont="1" applyAlignment="1">
      <alignment horizontal="justify" wrapText="1"/>
    </xf>
    <xf numFmtId="0" fontId="21" fillId="0" borderId="0" xfId="2" applyFont="1" applyAlignment="1" applyProtection="1">
      <alignment horizontal="left" vertical="center" wrapText="1"/>
      <protection hidden="1"/>
    </xf>
    <xf numFmtId="0" fontId="21" fillId="0" borderId="0" xfId="2" applyFont="1" applyAlignment="1" applyProtection="1">
      <alignment horizontal="justify" wrapText="1"/>
      <protection hidden="1"/>
    </xf>
    <xf numFmtId="0" fontId="24" fillId="0" borderId="0" xfId="2" applyFont="1" applyAlignment="1" applyProtection="1">
      <alignment horizontal="left" vertical="top" wrapText="1"/>
      <protection hidden="1"/>
    </xf>
    <xf numFmtId="0" fontId="69" fillId="0" borderId="0" xfId="3" applyFont="1" applyAlignment="1" applyProtection="1">
      <alignment horizontal="right" wrapText="1"/>
      <protection hidden="1"/>
    </xf>
    <xf numFmtId="0" fontId="70" fillId="0" borderId="0" xfId="2" applyFont="1" applyAlignment="1" applyProtection="1">
      <alignment horizontal="center"/>
      <protection hidden="1"/>
    </xf>
    <xf numFmtId="0" fontId="24" fillId="0" borderId="43" xfId="0" applyFont="1" applyBorder="1" applyAlignment="1">
      <alignment horizontal="left" vertical="center" wrapText="1"/>
    </xf>
    <xf numFmtId="0" fontId="24" fillId="0" borderId="44" xfId="0" applyFont="1" applyBorder="1" applyAlignment="1">
      <alignment horizontal="left" vertical="center" wrapText="1"/>
    </xf>
    <xf numFmtId="0" fontId="24" fillId="0" borderId="45" xfId="0" applyFont="1" applyBorder="1" applyAlignment="1">
      <alignment horizontal="left" vertical="center" wrapText="1"/>
    </xf>
    <xf numFmtId="0" fontId="32" fillId="0" borderId="0" xfId="2" applyFont="1" applyAlignment="1">
      <alignment horizontal="left" wrapText="1"/>
    </xf>
    <xf numFmtId="0" fontId="21" fillId="0" borderId="0" xfId="2" applyFont="1" applyAlignment="1" applyProtection="1">
      <alignment horizontal="justify" vertical="center" wrapText="1"/>
      <protection hidden="1"/>
    </xf>
    <xf numFmtId="0" fontId="21" fillId="0" borderId="0" xfId="2" applyFont="1" applyAlignment="1" applyProtection="1">
      <alignment horizontal="justify" vertical="center"/>
      <protection hidden="1"/>
    </xf>
    <xf numFmtId="0" fontId="21" fillId="0" borderId="0" xfId="2" quotePrefix="1" applyFont="1" applyAlignment="1" applyProtection="1">
      <alignment horizontal="justify" vertical="center" wrapText="1"/>
      <protection hidden="1"/>
    </xf>
    <xf numFmtId="0" fontId="35" fillId="0" borderId="0" xfId="2" applyFont="1" applyAlignment="1" applyProtection="1">
      <alignment horizontal="left"/>
      <protection hidden="1"/>
    </xf>
    <xf numFmtId="0" fontId="35" fillId="0" borderId="0" xfId="0" applyFont="1" applyAlignment="1" applyProtection="1">
      <alignment horizontal="left"/>
      <protection hidden="1"/>
    </xf>
    <xf numFmtId="0" fontId="24" fillId="0" borderId="0" xfId="2" applyFont="1" applyAlignment="1" applyProtection="1">
      <alignment horizontal="justify" vertical="top" wrapText="1"/>
      <protection hidden="1"/>
    </xf>
    <xf numFmtId="0" fontId="24" fillId="0" borderId="0" xfId="2" applyFont="1" applyAlignment="1" applyProtection="1">
      <alignment horizontal="left" vertical="center" wrapText="1"/>
      <protection hidden="1"/>
    </xf>
    <xf numFmtId="0" fontId="21" fillId="0" borderId="0" xfId="2" applyFont="1" applyAlignment="1" applyProtection="1">
      <alignment horizontal="justify" vertical="top" wrapText="1"/>
      <protection hidden="1"/>
    </xf>
    <xf numFmtId="0" fontId="24" fillId="0" borderId="0" xfId="2" applyFont="1" applyAlignment="1" applyProtection="1">
      <alignment horizontal="justify" vertical="top"/>
      <protection hidden="1"/>
    </xf>
    <xf numFmtId="0" fontId="36" fillId="0" borderId="0" xfId="2" applyFont="1" applyAlignment="1" applyProtection="1">
      <alignment horizontal="left" vertical="center"/>
      <protection hidden="1"/>
    </xf>
    <xf numFmtId="0" fontId="35" fillId="0" borderId="0" xfId="2" applyFont="1" applyAlignment="1" applyProtection="1">
      <alignment horizontal="left" vertical="top"/>
      <protection hidden="1"/>
    </xf>
    <xf numFmtId="0" fontId="24" fillId="0" borderId="0" xfId="0" applyFont="1" applyAlignment="1">
      <alignment horizontal="left" vertical="top" wrapText="1"/>
    </xf>
    <xf numFmtId="0" fontId="21" fillId="0" borderId="0" xfId="2" applyFont="1" applyAlignment="1" applyProtection="1">
      <alignment horizontal="left" wrapText="1"/>
      <protection hidden="1"/>
    </xf>
    <xf numFmtId="0" fontId="47" fillId="0" borderId="0" xfId="2" applyFont="1" applyAlignment="1" applyProtection="1">
      <alignment horizontal="left" vertical="center" wrapText="1"/>
      <protection hidden="1"/>
    </xf>
    <xf numFmtId="0" fontId="21" fillId="0" borderId="0" xfId="2" quotePrefix="1" applyFont="1" applyAlignment="1" applyProtection="1">
      <alignment horizontal="left" vertical="top" wrapText="1"/>
      <protection hidden="1"/>
    </xf>
    <xf numFmtId="0" fontId="21" fillId="0" borderId="0" xfId="2" quotePrefix="1" applyFont="1" applyAlignment="1" applyProtection="1">
      <alignment horizontal="left" vertical="center" wrapText="1"/>
      <protection hidden="1"/>
    </xf>
    <xf numFmtId="0" fontId="21" fillId="0" borderId="0" xfId="2" applyFont="1" applyAlignment="1" applyProtection="1">
      <alignment horizontal="left" vertical="top" wrapText="1"/>
      <protection hidden="1"/>
    </xf>
    <xf numFmtId="0" fontId="24" fillId="0" borderId="0" xfId="0" applyFont="1" applyAlignment="1">
      <alignment horizontal="justify" vertical="top" wrapText="1"/>
    </xf>
    <xf numFmtId="0" fontId="24" fillId="0" borderId="0" xfId="2" applyFont="1" applyAlignment="1" applyProtection="1">
      <alignment horizontal="left" vertical="top"/>
      <protection hidden="1"/>
    </xf>
    <xf numFmtId="0" fontId="21" fillId="0" borderId="0" xfId="2" applyFont="1" applyAlignment="1" applyProtection="1">
      <alignment horizontal="justify" vertical="top"/>
      <protection hidden="1"/>
    </xf>
    <xf numFmtId="9" fontId="67" fillId="0" borderId="0" xfId="1" applyFont="1" applyAlignment="1" applyProtection="1">
      <alignment horizontal="left"/>
      <protection locked="0"/>
    </xf>
    <xf numFmtId="0" fontId="6" fillId="0" borderId="0" xfId="0" applyFont="1" applyAlignment="1" applyProtection="1">
      <alignment horizontal="left"/>
      <protection locked="0"/>
    </xf>
    <xf numFmtId="0" fontId="4" fillId="0" borderId="0" xfId="0" applyFont="1" applyAlignment="1" applyProtection="1">
      <alignment horizontal="left"/>
      <protection hidden="1"/>
    </xf>
    <xf numFmtId="0" fontId="7" fillId="0" borderId="0" xfId="0" applyFont="1" applyAlignment="1" applyProtection="1">
      <alignment horizontal="left"/>
      <protection hidden="1"/>
    </xf>
    <xf numFmtId="14" fontId="4" fillId="0" borderId="0" xfId="0" quotePrefix="1" applyNumberFormat="1" applyFont="1" applyAlignment="1" applyProtection="1">
      <alignment horizontal="left"/>
      <protection hidden="1"/>
    </xf>
    <xf numFmtId="14" fontId="4" fillId="0" borderId="0" xfId="0" applyNumberFormat="1" applyFont="1" applyAlignment="1" applyProtection="1">
      <alignment horizontal="left"/>
      <protection hidden="1"/>
    </xf>
    <xf numFmtId="0" fontId="4" fillId="0" borderId="26" xfId="0" applyFont="1" applyBorder="1" applyAlignment="1" applyProtection="1">
      <alignment horizontal="left" vertical="top" wrapText="1"/>
      <protection locked="0"/>
    </xf>
    <xf numFmtId="0" fontId="4" fillId="0" borderId="27" xfId="0" applyFont="1" applyBorder="1" applyAlignment="1" applyProtection="1">
      <alignment horizontal="left" vertical="top" wrapText="1"/>
      <protection locked="0"/>
    </xf>
    <xf numFmtId="0" fontId="4" fillId="0" borderId="28" xfId="0" applyFont="1" applyBorder="1" applyAlignment="1" applyProtection="1">
      <alignment horizontal="left" vertical="top" wrapText="1"/>
      <protection locked="0"/>
    </xf>
    <xf numFmtId="0" fontId="4" fillId="0" borderId="29"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30" xfId="0" applyFont="1" applyBorder="1" applyAlignment="1" applyProtection="1">
      <alignment horizontal="left" vertical="top" wrapText="1"/>
      <protection locked="0"/>
    </xf>
    <xf numFmtId="0" fontId="4" fillId="0" borderId="31" xfId="0" applyFont="1" applyBorder="1" applyAlignment="1" applyProtection="1">
      <alignment horizontal="left" vertical="top" wrapText="1"/>
      <protection locked="0"/>
    </xf>
    <xf numFmtId="0" fontId="4" fillId="0" borderId="32"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61" fillId="8" borderId="0" xfId="3" applyFont="1" applyFill="1" applyAlignment="1" applyProtection="1">
      <alignment horizontal="center" vertical="center"/>
      <protection hidden="1"/>
    </xf>
  </cellXfs>
  <cellStyles count="8">
    <cellStyle name="Entrée" xfId="5" builtinId="20" hidden="1"/>
    <cellStyle name="Lien hypertexte" xfId="3" builtinId="8"/>
    <cellStyle name="Lien hypertexte visité" xfId="4" builtinId="9" customBuiltin="1"/>
    <cellStyle name="Normal" xfId="0" builtinId="0"/>
    <cellStyle name="Normal 2" xfId="2" xr:uid="{810565A6-0F9B-429B-8A0E-B7D3DB6AA453}"/>
    <cellStyle name="Note" xfId="6" builtinId="10" hidden="1"/>
    <cellStyle name="Pourcentage" xfId="1" builtinId="5"/>
    <cellStyle name="Style 1" xfId="7" xr:uid="{CC99D95F-4E93-4A37-8977-4FD12FBFD0BE}"/>
  </cellStyles>
  <dxfs count="3">
    <dxf>
      <font>
        <b/>
        <i val="0"/>
      </font>
    </dxf>
    <dxf>
      <font>
        <b/>
        <i val="0"/>
        <color theme="0"/>
      </font>
      <fill>
        <patternFill>
          <bgColor rgb="FFFF0000"/>
        </patternFill>
      </fill>
    </dxf>
    <dxf>
      <font>
        <b/>
        <i val="0"/>
        <color rgb="FFFF0000"/>
      </font>
      <fill>
        <patternFill>
          <bgColor theme="2"/>
        </patternFill>
      </fill>
    </dxf>
  </dxfs>
  <tableStyles count="0" defaultTableStyle="TableStyleMedium2" defaultPivotStyle="PivotStyleLight16"/>
  <colors>
    <mruColors>
      <color rgb="FFDA0000"/>
      <color rgb="FFF2B800"/>
      <color rgb="FFFF7D7D"/>
      <color rgb="FFFF8989"/>
      <color rgb="FFFF8585"/>
      <color rgb="FF00CC99"/>
      <color rgb="FF068798"/>
      <color rgb="FFDE006F"/>
      <color rgb="FF660033"/>
      <color rgb="FFFFB9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iagrams/_rels/data1.xml.rels><?xml version="1.0" encoding="UTF-8" standalone="yes"?>
<Relationships xmlns="http://schemas.openxmlformats.org/package/2006/relationships"><Relationship Id="rId3" Type="http://schemas.openxmlformats.org/officeDocument/2006/relationships/hyperlink" Target="#'3-Courriels'!A1"/><Relationship Id="rId2" Type="http://schemas.openxmlformats.org/officeDocument/2006/relationships/hyperlink" Target="#'2-Tableau g&#233;n&#233;ral de suivi'!A1"/><Relationship Id="rId1" Type="http://schemas.openxmlformats.org/officeDocument/2006/relationships/hyperlink" Target="#'1-Grille Eval candidats'!A1"/></Relationships>
</file>

<file path=xl/diagrams/colors1.xml><?xml version="1.0" encoding="utf-8"?>
<dgm:colorsDef xmlns:dgm="http://schemas.openxmlformats.org/drawingml/2006/diagram" xmlns:a="http://schemas.openxmlformats.org/drawingml/2006/main" uniqueId="urn:microsoft.com/office/officeart/2005/8/colors/colorful5">
  <dgm:title val=""/>
  <dgm:desc val=""/>
  <dgm:catLst>
    <dgm:cat type="colorful" pri="10500"/>
  </dgm:catLst>
  <dgm:styleLbl name="node0">
    <dgm:fillClrLst meth="repeat">
      <a:schemeClr val="accent4"/>
    </dgm:fillClrLst>
    <dgm:linClrLst meth="repeat">
      <a:schemeClr val="lt1"/>
    </dgm:linClrLst>
    <dgm:effectClrLst/>
    <dgm:txLinClrLst/>
    <dgm:txFillClrLst/>
    <dgm:txEffectClrLst/>
  </dgm:styleLbl>
  <dgm:styleLbl name="node1">
    <dgm:fillClrLst>
      <a:schemeClr val="accent5"/>
      <a:schemeClr val="accent6"/>
    </dgm:fillClrLst>
    <dgm:linClrLst meth="repeat">
      <a:schemeClr val="lt1"/>
    </dgm:linClrLst>
    <dgm:effectClrLst/>
    <dgm:txLinClrLst/>
    <dgm:txFillClrLst/>
    <dgm:txEffectClrLst/>
  </dgm:styleLbl>
  <dgm:styleLbl name="alignNode1">
    <dgm:fillClrLst>
      <a:schemeClr val="accent5"/>
      <a:schemeClr val="accent6"/>
    </dgm:fillClrLst>
    <dgm:linClrLst>
      <a:schemeClr val="accent5"/>
      <a:schemeClr val="accent6"/>
    </dgm:linClrLst>
    <dgm:effectClrLst/>
    <dgm:txLinClrLst/>
    <dgm:txFillClrLst/>
    <dgm:txEffectClrLst/>
  </dgm:styleLbl>
  <dgm:styleLbl name="lnNode1">
    <dgm:fillClrLst>
      <a:schemeClr val="accent5"/>
      <a:schemeClr val="accent6"/>
    </dgm:fillClrLst>
    <dgm:linClrLst meth="repeat">
      <a:schemeClr val="lt1"/>
    </dgm:linClrLst>
    <dgm:effectClrLst/>
    <dgm:txLinClrLst/>
    <dgm:txFillClrLst/>
    <dgm:txEffectClrLst/>
  </dgm:styleLbl>
  <dgm:styleLbl name="vennNode1">
    <dgm:fillClrLst>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6"/>
    </dgm:fillClrLst>
    <dgm:linClrLst meth="repeat">
      <a:schemeClr val="lt1"/>
    </dgm:linClrLst>
    <dgm:effectClrLst/>
    <dgm:txLinClrLst/>
    <dgm:txFillClrLst/>
    <dgm:txEffectClrLst/>
  </dgm:styleLbl>
  <dgm:styleLbl name="node3">
    <dgm:fillClrLst>
      <a:schemeClr val="accent1"/>
    </dgm:fillClrLst>
    <dgm:linClrLst meth="repeat">
      <a:schemeClr val="lt1"/>
    </dgm:linClrLst>
    <dgm:effectClrLst/>
    <dgm:txLinClrLst/>
    <dgm:txFillClrLst/>
    <dgm:txEffectClrLst/>
  </dgm:styleLbl>
  <dgm:styleLbl name="node4">
    <dgm:fillClrLst>
      <a:schemeClr val="accent2"/>
    </dgm:fillClrLst>
    <dgm:linClrLst meth="repeat">
      <a:schemeClr val="lt1"/>
    </dgm:linClrLst>
    <dgm:effectClrLst/>
    <dgm:txLinClrLst/>
    <dgm:txFillClrLst/>
    <dgm:txEffectClrLst/>
  </dgm:styleLbl>
  <dgm:styleLbl name="fgImgPlace1">
    <dgm:fillClrLst>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5">
        <a:tint val="50000"/>
      </a:schemeClr>
      <a:schemeClr val="accent6">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5">
        <a:tint val="50000"/>
      </a:schemeClr>
      <a:schemeClr val="accent6">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5"/>
      <a:schemeClr val="accent6"/>
    </dgm:fillClrLst>
    <dgm:linClrLst meth="repeat">
      <a:schemeClr val="lt1"/>
    </dgm:linClrLst>
    <dgm:effectClrLst/>
    <dgm:txLinClrLst/>
    <dgm:txFillClrLst/>
    <dgm:txEffectClrLst/>
  </dgm:styleLbl>
  <dgm:styleLbl name="fgSibTrans2D1">
    <dgm:fillClrLst>
      <a:schemeClr val="accent5"/>
      <a:schemeClr val="accent6"/>
    </dgm:fillClrLst>
    <dgm:linClrLst meth="repeat">
      <a:schemeClr val="lt1"/>
    </dgm:linClrLst>
    <dgm:effectClrLst/>
    <dgm:txLinClrLst/>
    <dgm:txFillClrLst meth="repeat">
      <a:schemeClr val="lt1"/>
    </dgm:txFillClrLst>
    <dgm:txEffectClrLst/>
  </dgm:styleLbl>
  <dgm:styleLbl name="bgSibTrans2D1">
    <dgm:fillClrLst>
      <a:schemeClr val="accent5"/>
      <a:schemeClr val="accent6"/>
    </dgm:fillClrLst>
    <dgm:linClrLst meth="repeat">
      <a:schemeClr val="lt1"/>
    </dgm:linClrLst>
    <dgm:effectClrLst/>
    <dgm:txLinClrLst/>
    <dgm:txFillClrLst meth="repeat">
      <a:schemeClr val="lt1"/>
    </dgm:txFillClrLst>
    <dgm:txEffectClrLst/>
  </dgm:styleLbl>
  <dgm:styleLbl name="sibTrans1D1">
    <dgm:fillClrLst/>
    <dgm:linClrLst>
      <a:schemeClr val="accent5"/>
      <a:schemeClr val="accent6"/>
    </dgm:linClrLst>
    <dgm:effectClrLst/>
    <dgm:txLinClrLst/>
    <dgm:txFillClrLst meth="repeat">
      <a:schemeClr val="tx1"/>
    </dgm:txFillClrLst>
    <dgm:txEffectClrLst/>
  </dgm:styleLbl>
  <dgm:styleLbl name="callout">
    <dgm:fillClrLst meth="repeat">
      <a:schemeClr val="accent5"/>
    </dgm:fillClrLst>
    <dgm:linClrLst meth="repeat">
      <a:schemeClr val="accent5">
        <a:tint val="50000"/>
      </a:schemeClr>
    </dgm:linClrLst>
    <dgm:effectClrLst/>
    <dgm:txLinClrLst/>
    <dgm:txFillClrLst meth="repeat">
      <a:schemeClr val="tx1"/>
    </dgm:txFillClrLst>
    <dgm:txEffectClrLst/>
  </dgm:styleLbl>
  <dgm:styleLbl name="asst0">
    <dgm:fillClrLst meth="repeat">
      <a:schemeClr val="accent5"/>
    </dgm:fillClrLst>
    <dgm:linClrLst meth="repeat">
      <a:schemeClr val="lt1">
        <a:shade val="80000"/>
      </a:schemeClr>
    </dgm:linClrLst>
    <dgm:effectClrLst/>
    <dgm:txLinClrLst/>
    <dgm:txFillClrLst/>
    <dgm:txEffectClrLst/>
  </dgm:styleLbl>
  <dgm:styleLbl name="asst1">
    <dgm:fillClrLst meth="repeat">
      <a:schemeClr val="accent6"/>
    </dgm:fillClrLst>
    <dgm:linClrLst meth="repeat">
      <a:schemeClr val="lt1">
        <a:shade val="80000"/>
      </a:schemeClr>
    </dgm:linClrLst>
    <dgm:effectClrLst/>
    <dgm:txLinClrLst/>
    <dgm:txFillClrLst/>
    <dgm:txEffectClrLst/>
  </dgm:styleLbl>
  <dgm:styleLbl name="asst2">
    <dgm:fillClrLst>
      <a:schemeClr val="accent1"/>
    </dgm:fillClrLst>
    <dgm:linClrLst meth="repeat">
      <a:schemeClr val="lt1"/>
    </dgm:linClrLst>
    <dgm:effectClrLst/>
    <dgm:txLinClrLst/>
    <dgm:txFillClrLst/>
    <dgm:txEffectClrLst/>
  </dgm:styleLbl>
  <dgm:styleLbl name="asst3">
    <dgm:fillClrLst>
      <a:schemeClr val="accent2"/>
    </dgm:fillClrLst>
    <dgm:linClrLst meth="repeat">
      <a:schemeClr val="lt1"/>
    </dgm:linClrLst>
    <dgm:effectClrLst/>
    <dgm:txLinClrLst/>
    <dgm:txFillClrLst/>
    <dgm:txEffectClrLst/>
  </dgm:styleLbl>
  <dgm:styleLbl name="asst4">
    <dgm:fillClrLst>
      <a:schemeClr val="accent3"/>
    </dgm:fillClrLst>
    <dgm:linClrLst meth="repeat">
      <a:schemeClr val="lt1"/>
    </dgm:linClrLst>
    <dgm:effectClrLst/>
    <dgm:txLinClrLst/>
    <dgm:txFillClrLst/>
    <dgm:txEffectClrLst/>
  </dgm:styleLbl>
  <dgm:styleLbl name="parChTrans2D1">
    <dgm:fillClrLst meth="repeat">
      <a:schemeClr val="accent5"/>
    </dgm:fillClrLst>
    <dgm:linClrLst meth="repeat">
      <a:schemeClr val="lt1"/>
    </dgm:linClrLst>
    <dgm:effectClrLst/>
    <dgm:txLinClrLst/>
    <dgm:txFillClrLst meth="repeat">
      <a:schemeClr val="lt1"/>
    </dgm:txFillClrLst>
    <dgm:txEffectClrLst/>
  </dgm:styleLbl>
  <dgm:styleLbl name="parChTrans2D2">
    <dgm:fillClrLst meth="repeat">
      <a:schemeClr val="accent6"/>
    </dgm:fillClrLst>
    <dgm:linClrLst meth="repeat">
      <a:schemeClr val="lt1"/>
    </dgm:linClrLst>
    <dgm:effectClrLst/>
    <dgm:txLinClrLst/>
    <dgm:txFillClrLst/>
    <dgm:txEffectClrLst/>
  </dgm:styleLbl>
  <dgm:styleLbl name="parChTrans2D3">
    <dgm:fillClrLst meth="repeat">
      <a:schemeClr val="accent6"/>
    </dgm:fillClrLst>
    <dgm:linClrLst meth="repeat">
      <a:schemeClr val="lt1"/>
    </dgm:linClrLst>
    <dgm:effectClrLst/>
    <dgm:txLinClrLst/>
    <dgm:txFillClrLst/>
    <dgm:txEffectClrLst/>
  </dgm:styleLbl>
  <dgm:styleLbl name="parChTrans2D4">
    <dgm:fillClrLst meth="repeat">
      <a:schemeClr val="accent1"/>
    </dgm:fillClrLst>
    <dgm:linClrLst meth="repeat">
      <a:schemeClr val="lt1"/>
    </dgm:linClrLst>
    <dgm:effectClrLst/>
    <dgm:txLinClrLst/>
    <dgm:txFillClrLst meth="repeat">
      <a:schemeClr val="lt1"/>
    </dgm:txFillClrLst>
    <dgm:txEffectClrLst/>
  </dgm:styleLbl>
  <dgm:styleLbl name="parChTrans1D1">
    <dgm:fillClrLst meth="repeat">
      <a:schemeClr val="accent5"/>
    </dgm:fillClrLst>
    <dgm:linClrLst meth="repeat">
      <a:schemeClr val="accent5"/>
    </dgm:linClrLst>
    <dgm:effectClrLst/>
    <dgm:txLinClrLst/>
    <dgm:txFillClrLst meth="repeat">
      <a:schemeClr val="tx1"/>
    </dgm:txFillClrLst>
    <dgm:txEffectClrLst/>
  </dgm:styleLbl>
  <dgm:styleLbl name="parChTrans1D2">
    <dgm:fillClrLst meth="repeat">
      <a:schemeClr val="accent6">
        <a:tint val="90000"/>
      </a:schemeClr>
    </dgm:fillClrLst>
    <dgm:linClrLst meth="repeat">
      <a:schemeClr val="accent6"/>
    </dgm:linClrLst>
    <dgm:effectClrLst/>
    <dgm:txLinClrLst/>
    <dgm:txFillClrLst meth="repeat">
      <a:schemeClr val="tx1"/>
    </dgm:txFillClrLst>
    <dgm:txEffectClrLst/>
  </dgm:styleLbl>
  <dgm:styleLbl name="parChTrans1D3">
    <dgm:fillClrLst meth="repeat">
      <a:schemeClr val="accent6">
        <a:tint val="70000"/>
      </a:schemeClr>
    </dgm:fillClrLst>
    <dgm:linClrLst meth="repeat">
      <a:schemeClr val="accent1"/>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2"/>
    </dgm:linClrLst>
    <dgm:effectClrLst/>
    <dgm:txLinClrLst/>
    <dgm:txFillClrLst meth="repeat">
      <a:schemeClr val="tx1"/>
    </dgm:txFillClrLst>
    <dgm:txEffectClrLst/>
  </dgm:styleLbl>
  <dgm:styleLbl name="f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5"/>
    </dgm:linClrLst>
    <dgm:effectClrLst/>
    <dgm:txLinClrLst/>
    <dgm:txFillClrLst meth="repeat">
      <a:schemeClr val="dk1"/>
    </dgm:txFillClrLst>
    <dgm:txEffectClrLst/>
  </dgm:styleLbl>
  <dgm:styleLbl name="b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solidFgAcc1">
    <dgm:fillClrLst meth="repeat">
      <a:schemeClr val="lt1"/>
    </dgm:fillClrLst>
    <dgm:linClrLst>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a:schemeClr val="accent5"/>
      <a:schemeClr val="accent6"/>
    </dgm:linClrLst>
    <dgm:effectClrLst/>
    <dgm:txLinClrLst/>
    <dgm:txFillClrLst meth="repeat">
      <a:schemeClr val="dk1"/>
    </dgm:txFillClrLst>
    <dgm:txEffectClrLst/>
  </dgm:styleLbl>
  <dgm:styleLbl name="solidBgAcc1">
    <dgm:fillClrLst meth="repeat">
      <a:schemeClr val="lt1"/>
    </dgm:fillClrLst>
    <dgm:linClrLst>
      <a:schemeClr val="accent5"/>
      <a:schemeClr val="accent6"/>
    </dgm:linClrLst>
    <dgm:effectClrLst/>
    <dgm:txLinClrLst/>
    <dgm:txFillClrLst meth="repeat">
      <a:schemeClr val="dk1"/>
    </dgm:txFillClrLst>
    <dgm:txEffectClrLst/>
  </dgm:styleLbl>
  <dgm:styleLbl name="fgAccFollowNode1">
    <dgm:fillClrLst>
      <a:schemeClr val="accent5">
        <a:tint val="40000"/>
        <a:alpha val="90000"/>
      </a:schemeClr>
      <a:schemeClr val="accent6">
        <a:tint val="40000"/>
        <a:alpha val="90000"/>
      </a:schemeClr>
    </dgm:fillClrLst>
    <dgm:linClrLst>
      <a:schemeClr val="accent5">
        <a:tint val="40000"/>
        <a:alpha val="90000"/>
      </a:schemeClr>
      <a:schemeClr val="accent5">
        <a:tint val="40000"/>
        <a:alpha val="90000"/>
      </a:schemeClr>
    </dgm:linClrLst>
    <dgm:effectClrLst/>
    <dgm:txLinClrLst/>
    <dgm:txFillClrLst meth="repeat">
      <a:schemeClr val="dk1"/>
    </dgm:txFillClrLst>
    <dgm:txEffectClrLst/>
  </dgm:styleLbl>
  <dgm:styleLbl name="alignAccFollowNode1">
    <dgm:fillClrLst>
      <a:schemeClr val="accent5">
        <a:tint val="40000"/>
        <a:alpha val="90000"/>
      </a:schemeClr>
      <a:schemeClr val="accent6">
        <a:tint val="40000"/>
        <a:alpha val="90000"/>
      </a:schemeClr>
    </dgm:fillClrLst>
    <dgm:linClrLst>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a:schemeClr val="accent5">
        <a:tint val="40000"/>
        <a:alpha val="90000"/>
      </a:schemeClr>
      <a:schemeClr val="accent6">
        <a:tint val="40000"/>
        <a:alpha val="90000"/>
      </a:schemeClr>
    </dgm:fillClrLst>
    <dgm:linClrLst>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4"/>
    </dgm:linClrLst>
    <dgm:effectClrLst/>
    <dgm:txLinClrLst/>
    <dgm:txFillClrLst meth="repeat">
      <a:schemeClr val="dk1"/>
    </dgm:txFillClrLst>
    <dgm:txEffectClrLst/>
  </dgm:styleLbl>
  <dgm:styleLbl name="fgAcc2">
    <dgm:fillClrLst meth="repeat">
      <a:schemeClr val="lt1">
        <a:alpha val="90000"/>
      </a:schemeClr>
    </dgm:fillClrLst>
    <dgm:linClrLst>
      <a:schemeClr val="accent6"/>
    </dgm:linClrLst>
    <dgm:effectClrLst/>
    <dgm:txLinClrLst/>
    <dgm:txFillClrLst meth="repeat">
      <a:schemeClr val="dk1"/>
    </dgm:txFillClrLst>
    <dgm:txEffectClrLst/>
  </dgm:styleLbl>
  <dgm:styleLbl name="fgAcc3">
    <dgm:fillClrLst meth="repeat">
      <a:schemeClr val="lt1">
        <a:alpha val="90000"/>
      </a:schemeClr>
    </dgm:fillClrLst>
    <dgm:linClrLst>
      <a:schemeClr val="accent1"/>
    </dgm:linClrLst>
    <dgm:effectClrLst/>
    <dgm:txLinClrLst/>
    <dgm:txFillClrLst meth="repeat">
      <a:schemeClr val="dk1"/>
    </dgm:txFillClrLst>
    <dgm:txEffectClrLst/>
  </dgm:styleLbl>
  <dgm:styleLbl name="fgAcc4">
    <dgm:fillClrLst meth="repeat">
      <a:schemeClr val="lt1">
        <a:alpha val="90000"/>
      </a:schemeClr>
    </dgm:fillClrLst>
    <dgm:linClrLst>
      <a:schemeClr val="accent2"/>
    </dgm:linClrLst>
    <dgm:effectClrLst/>
    <dgm:txLinClrLst/>
    <dgm:txFillClrLst meth="repeat">
      <a:schemeClr val="dk1"/>
    </dgm:txFillClrLst>
    <dgm:txEffectClrLst/>
  </dgm:styleLbl>
  <dgm:styleLbl name="bgShp">
    <dgm:fillClrLst meth="repeat">
      <a:schemeClr val="accent5">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5">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5">
        <a:tint val="50000"/>
        <a:alpha val="40000"/>
      </a:schemeClr>
    </dgm:fillClrLst>
    <dgm:linClrLst meth="repeat">
      <a:schemeClr val="accent5"/>
    </dgm:linClrLst>
    <dgm:effectClrLst/>
    <dgm:txLinClrLst/>
    <dgm:txFillClrLst meth="repeat">
      <a:schemeClr val="lt1"/>
    </dgm:txFillClrLst>
    <dgm:txEffectClrLst/>
  </dgm:styleLbl>
  <dgm:styleLbl name="fgShp">
    <dgm:fillClrLst meth="repeat">
      <a:schemeClr val="accent5">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1BCA567E-4651-4246-8E4D-6EB8C1D30628}" type="doc">
      <dgm:prSet loTypeId="urn:microsoft.com/office/officeart/2005/8/layout/gear1" loCatId="cycle" qsTypeId="urn:microsoft.com/office/officeart/2005/8/quickstyle/simple1" qsCatId="simple" csTypeId="urn:microsoft.com/office/officeart/2005/8/colors/colorful5" csCatId="colorful" phldr="1"/>
      <dgm:spPr/>
    </dgm:pt>
    <dgm:pt modelId="{D6A9F1FB-D21A-44AC-8297-290C70724B65}">
      <dgm:prSet phldrT="[Texte]" custT="1"/>
      <dgm:spPr>
        <a:solidFill>
          <a:srgbClr val="0F8380"/>
        </a:solidFill>
        <a:effectLst>
          <a:outerShdw blurRad="50800" dist="38100" dir="16200000" rotWithShape="0">
            <a:prstClr val="black">
              <a:alpha val="40000"/>
            </a:prstClr>
          </a:outerShdw>
        </a:effectLst>
      </dgm:spPr>
      <dgm:t>
        <a:bodyPr/>
        <a:lstStyle/>
        <a:p>
          <a:r>
            <a:rPr lang="fr-FR" sz="1400"/>
            <a:t>Grilles d'évaluation</a:t>
          </a:r>
        </a:p>
      </dgm:t>
      <dgm:extLst>
        <a:ext uri="{E40237B7-FDA0-4F09-8148-C483321AD2D9}">
          <dgm14:cNvPr xmlns:dgm14="http://schemas.microsoft.com/office/drawing/2010/diagram" id="0" name="">
            <a:hlinkClick xmlns:r="http://schemas.openxmlformats.org/officeDocument/2006/relationships" r:id="rId1"/>
          </dgm14:cNvPr>
        </a:ext>
      </dgm:extLst>
    </dgm:pt>
    <dgm:pt modelId="{975889F0-08D3-4B23-9B41-8064C3D0BA72}" type="parTrans" cxnId="{634E7973-5496-4AA3-8DF8-51C26BDC7D82}">
      <dgm:prSet/>
      <dgm:spPr/>
      <dgm:t>
        <a:bodyPr/>
        <a:lstStyle/>
        <a:p>
          <a:endParaRPr lang="fr-FR"/>
        </a:p>
      </dgm:t>
    </dgm:pt>
    <dgm:pt modelId="{8C92510E-227A-4A77-91A4-25E007A76154}" type="sibTrans" cxnId="{634E7973-5496-4AA3-8DF8-51C26BDC7D82}">
      <dgm:prSet/>
      <dgm:spPr>
        <a:solidFill>
          <a:srgbClr val="0F8380"/>
        </a:solidFill>
      </dgm:spPr>
      <dgm:t>
        <a:bodyPr/>
        <a:lstStyle/>
        <a:p>
          <a:endParaRPr lang="fr-FR"/>
        </a:p>
      </dgm:t>
    </dgm:pt>
    <dgm:pt modelId="{D3DF3F89-5774-4F72-8DB2-F8E7774AEF99}">
      <dgm:prSet phldrT="[Texte]" custT="1"/>
      <dgm:spPr>
        <a:solidFill>
          <a:srgbClr val="FF9900"/>
        </a:solidFill>
        <a:effectLst>
          <a:outerShdw blurRad="50800" dist="38100" algn="l" rotWithShape="0">
            <a:prstClr val="black">
              <a:alpha val="40000"/>
            </a:prstClr>
          </a:outerShdw>
        </a:effectLst>
      </dgm:spPr>
      <dgm:t>
        <a:bodyPr/>
        <a:lstStyle/>
        <a:p>
          <a:r>
            <a:rPr lang="fr-FR" sz="1400"/>
            <a:t>Tableau général de suivi</a:t>
          </a:r>
        </a:p>
      </dgm:t>
      <dgm:extLst>
        <a:ext uri="{E40237B7-FDA0-4F09-8148-C483321AD2D9}">
          <dgm14:cNvPr xmlns:dgm14="http://schemas.microsoft.com/office/drawing/2010/diagram" id="0" name="">
            <a:hlinkClick xmlns:r="http://schemas.openxmlformats.org/officeDocument/2006/relationships" r:id="rId2"/>
          </dgm14:cNvPr>
        </a:ext>
      </dgm:extLst>
    </dgm:pt>
    <dgm:pt modelId="{9951BCBE-B7B6-44D1-AFD0-3EF4BF021C92}" type="parTrans" cxnId="{3F5287AA-C9A7-48EB-BF15-6ADDE716BA11}">
      <dgm:prSet/>
      <dgm:spPr/>
      <dgm:t>
        <a:bodyPr/>
        <a:lstStyle/>
        <a:p>
          <a:endParaRPr lang="fr-FR"/>
        </a:p>
      </dgm:t>
    </dgm:pt>
    <dgm:pt modelId="{2F604C04-6F9D-476F-8A65-5FB921D757D4}" type="sibTrans" cxnId="{3F5287AA-C9A7-48EB-BF15-6ADDE716BA11}">
      <dgm:prSet/>
      <dgm:spPr>
        <a:solidFill>
          <a:srgbClr val="FF9900"/>
        </a:solidFill>
      </dgm:spPr>
      <dgm:t>
        <a:bodyPr/>
        <a:lstStyle/>
        <a:p>
          <a:endParaRPr lang="fr-FR"/>
        </a:p>
      </dgm:t>
    </dgm:pt>
    <dgm:pt modelId="{A0ADE1B6-D328-40BC-8EF5-8B5887BBD1A9}">
      <dgm:prSet phldrT="[Texte]" custT="1"/>
      <dgm:spPr>
        <a:solidFill>
          <a:srgbClr val="74D6A0"/>
        </a:solidFill>
        <a:effectLst>
          <a:outerShdw blurRad="50800" dist="38100" dir="8100000" algn="tr" rotWithShape="0">
            <a:prstClr val="black">
              <a:alpha val="40000"/>
            </a:prstClr>
          </a:outerShdw>
        </a:effectLst>
      </dgm:spPr>
      <dgm:t>
        <a:bodyPr lIns="0" tIns="0" rIns="0" bIns="0"/>
        <a:lstStyle/>
        <a:p>
          <a:r>
            <a:rPr lang="fr-FR" sz="1400" b="1"/>
            <a:t>Courriels</a:t>
          </a:r>
          <a:endParaRPr lang="fr-FR" sz="1100" b="1"/>
        </a:p>
      </dgm:t>
      <dgm:extLst>
        <a:ext uri="{E40237B7-FDA0-4F09-8148-C483321AD2D9}">
          <dgm14:cNvPr xmlns:dgm14="http://schemas.microsoft.com/office/drawing/2010/diagram" id="0" name="">
            <a:hlinkClick xmlns:r="http://schemas.openxmlformats.org/officeDocument/2006/relationships" r:id="rId3"/>
          </dgm14:cNvPr>
        </a:ext>
      </dgm:extLst>
    </dgm:pt>
    <dgm:pt modelId="{ED675AE2-2305-4DAF-9A44-2E76547C8CE7}" type="parTrans" cxnId="{BE531F1F-14B2-4440-A8B4-A818A71FD38E}">
      <dgm:prSet/>
      <dgm:spPr/>
      <dgm:t>
        <a:bodyPr/>
        <a:lstStyle/>
        <a:p>
          <a:endParaRPr lang="fr-FR"/>
        </a:p>
      </dgm:t>
    </dgm:pt>
    <dgm:pt modelId="{F1F53BC7-95FF-403F-B228-F69BD1A1174E}" type="sibTrans" cxnId="{BE531F1F-14B2-4440-A8B4-A818A71FD38E}">
      <dgm:prSet/>
      <dgm:spPr>
        <a:solidFill>
          <a:srgbClr val="74D6A0"/>
        </a:solidFill>
      </dgm:spPr>
      <dgm:t>
        <a:bodyPr/>
        <a:lstStyle/>
        <a:p>
          <a:endParaRPr lang="fr-FR"/>
        </a:p>
      </dgm:t>
    </dgm:pt>
    <dgm:pt modelId="{B8F850B0-8F69-4E56-8CB2-40053C156D07}" type="pres">
      <dgm:prSet presAssocID="{1BCA567E-4651-4246-8E4D-6EB8C1D30628}" presName="composite" presStyleCnt="0">
        <dgm:presLayoutVars>
          <dgm:chMax val="3"/>
          <dgm:animLvl val="lvl"/>
          <dgm:resizeHandles val="exact"/>
        </dgm:presLayoutVars>
      </dgm:prSet>
      <dgm:spPr/>
    </dgm:pt>
    <dgm:pt modelId="{6CABCF4C-351C-480C-9FD1-61154C4F5CA5}" type="pres">
      <dgm:prSet presAssocID="{D6A9F1FB-D21A-44AC-8297-290C70724B65}" presName="gear1" presStyleLbl="node1" presStyleIdx="0" presStyleCnt="3" custScaleX="117677" custScaleY="123359" custLinFactNeighborX="12817" custLinFactNeighborY="4018">
        <dgm:presLayoutVars>
          <dgm:chMax val="1"/>
          <dgm:bulletEnabled val="1"/>
        </dgm:presLayoutVars>
      </dgm:prSet>
      <dgm:spPr/>
    </dgm:pt>
    <dgm:pt modelId="{1AF87429-67F1-4A95-8C18-B28297378B19}" type="pres">
      <dgm:prSet presAssocID="{D6A9F1FB-D21A-44AC-8297-290C70724B65}" presName="gear1srcNode" presStyleLbl="node1" presStyleIdx="0" presStyleCnt="3"/>
      <dgm:spPr/>
    </dgm:pt>
    <dgm:pt modelId="{94E7E0B4-421C-44D1-9D05-69719D2555C7}" type="pres">
      <dgm:prSet presAssocID="{D6A9F1FB-D21A-44AC-8297-290C70724B65}" presName="gear1dstNode" presStyleLbl="node1" presStyleIdx="0" presStyleCnt="3"/>
      <dgm:spPr/>
    </dgm:pt>
    <dgm:pt modelId="{856FDC4F-D09E-4DF7-8DEC-4B73B6B64740}" type="pres">
      <dgm:prSet presAssocID="{D3DF3F89-5774-4F72-8DB2-F8E7774AEF99}" presName="gear2" presStyleLbl="node1" presStyleIdx="1" presStyleCnt="3" custAng="20347681" custScaleX="135648" custScaleY="130192" custLinFactNeighborX="-10523" custLinFactNeighborY="-2340">
        <dgm:presLayoutVars>
          <dgm:chMax val="1"/>
          <dgm:bulletEnabled val="1"/>
        </dgm:presLayoutVars>
      </dgm:prSet>
      <dgm:spPr/>
    </dgm:pt>
    <dgm:pt modelId="{2B08A4A0-2D17-4271-BDF7-DA3A3821722B}" type="pres">
      <dgm:prSet presAssocID="{D3DF3F89-5774-4F72-8DB2-F8E7774AEF99}" presName="gear2srcNode" presStyleLbl="node1" presStyleIdx="1" presStyleCnt="3"/>
      <dgm:spPr/>
    </dgm:pt>
    <dgm:pt modelId="{879872AB-1962-46DF-98C3-B81248E9FF61}" type="pres">
      <dgm:prSet presAssocID="{D3DF3F89-5774-4F72-8DB2-F8E7774AEF99}" presName="gear2dstNode" presStyleLbl="node1" presStyleIdx="1" presStyleCnt="3"/>
      <dgm:spPr/>
    </dgm:pt>
    <dgm:pt modelId="{6291BB33-726F-481D-8886-B35A364D808F}" type="pres">
      <dgm:prSet presAssocID="{A0ADE1B6-D328-40BC-8EF5-8B5887BBD1A9}" presName="gear3" presStyleLbl="node1" presStyleIdx="2" presStyleCnt="3" custAng="107082" custScaleX="128978" custScaleY="127871" custLinFactNeighborX="24182" custLinFactNeighborY="-767"/>
      <dgm:spPr/>
    </dgm:pt>
    <dgm:pt modelId="{A3973F46-97C0-4749-9577-73376CF97ABA}" type="pres">
      <dgm:prSet presAssocID="{A0ADE1B6-D328-40BC-8EF5-8B5887BBD1A9}" presName="gear3tx" presStyleLbl="node1" presStyleIdx="2" presStyleCnt="3">
        <dgm:presLayoutVars>
          <dgm:chMax val="1"/>
          <dgm:bulletEnabled val="1"/>
        </dgm:presLayoutVars>
      </dgm:prSet>
      <dgm:spPr/>
    </dgm:pt>
    <dgm:pt modelId="{D09B539D-D12A-40F1-AF14-9AA19C2F9BFB}" type="pres">
      <dgm:prSet presAssocID="{A0ADE1B6-D328-40BC-8EF5-8B5887BBD1A9}" presName="gear3srcNode" presStyleLbl="node1" presStyleIdx="2" presStyleCnt="3"/>
      <dgm:spPr/>
    </dgm:pt>
    <dgm:pt modelId="{814A011D-9DC3-44F4-8FD3-0639C3FAB064}" type="pres">
      <dgm:prSet presAssocID="{A0ADE1B6-D328-40BC-8EF5-8B5887BBD1A9}" presName="gear3dstNode" presStyleLbl="node1" presStyleIdx="2" presStyleCnt="3"/>
      <dgm:spPr/>
    </dgm:pt>
    <dgm:pt modelId="{CE9FB11F-9482-4A1F-95E0-4179C12FFB35}" type="pres">
      <dgm:prSet presAssocID="{8C92510E-227A-4A77-91A4-25E007A76154}" presName="connector1" presStyleLbl="sibTrans2D1" presStyleIdx="0" presStyleCnt="3" custAng="387563" custLinFactNeighborX="19728" custLinFactNeighborY="1480"/>
      <dgm:spPr/>
    </dgm:pt>
    <dgm:pt modelId="{D5D11DC5-2743-4599-B17F-5076F3DC57B4}" type="pres">
      <dgm:prSet presAssocID="{2F604C04-6F9D-476F-8A65-5FB921D757D4}" presName="connector2" presStyleLbl="sibTrans2D1" presStyleIdx="1" presStyleCnt="3" custLinFactNeighborX="-22401" custLinFactNeighborY="-6109"/>
      <dgm:spPr/>
    </dgm:pt>
    <dgm:pt modelId="{51749ADB-41B9-4C71-A9A3-529B6BF70D2D}" type="pres">
      <dgm:prSet presAssocID="{F1F53BC7-95FF-403F-B228-F69BD1A1174E}" presName="connector3" presStyleLbl="sibTrans2D1" presStyleIdx="2" presStyleCnt="3" custAng="1594604" custLinFactNeighborX="13145" custLinFactNeighborY="-9175"/>
      <dgm:spPr/>
    </dgm:pt>
  </dgm:ptLst>
  <dgm:cxnLst>
    <dgm:cxn modelId="{BE531F1F-14B2-4440-A8B4-A818A71FD38E}" srcId="{1BCA567E-4651-4246-8E4D-6EB8C1D30628}" destId="{A0ADE1B6-D328-40BC-8EF5-8B5887BBD1A9}" srcOrd="2" destOrd="0" parTransId="{ED675AE2-2305-4DAF-9A44-2E76547C8CE7}" sibTransId="{F1F53BC7-95FF-403F-B228-F69BD1A1174E}"/>
    <dgm:cxn modelId="{10E2FC36-694F-4B5C-97AC-051A67E14CE0}" type="presOf" srcId="{D3DF3F89-5774-4F72-8DB2-F8E7774AEF99}" destId="{879872AB-1962-46DF-98C3-B81248E9FF61}" srcOrd="2" destOrd="0" presId="urn:microsoft.com/office/officeart/2005/8/layout/gear1"/>
    <dgm:cxn modelId="{52B9EC3B-B309-4018-9E24-0A89A5733A22}" type="presOf" srcId="{D3DF3F89-5774-4F72-8DB2-F8E7774AEF99}" destId="{2B08A4A0-2D17-4271-BDF7-DA3A3821722B}" srcOrd="1" destOrd="0" presId="urn:microsoft.com/office/officeart/2005/8/layout/gear1"/>
    <dgm:cxn modelId="{0BF7E863-B272-4934-9468-1EC524C62876}" type="presOf" srcId="{F1F53BC7-95FF-403F-B228-F69BD1A1174E}" destId="{51749ADB-41B9-4C71-A9A3-529B6BF70D2D}" srcOrd="0" destOrd="0" presId="urn:microsoft.com/office/officeart/2005/8/layout/gear1"/>
    <dgm:cxn modelId="{634E7973-5496-4AA3-8DF8-51C26BDC7D82}" srcId="{1BCA567E-4651-4246-8E4D-6EB8C1D30628}" destId="{D6A9F1FB-D21A-44AC-8297-290C70724B65}" srcOrd="0" destOrd="0" parTransId="{975889F0-08D3-4B23-9B41-8064C3D0BA72}" sibTransId="{8C92510E-227A-4A77-91A4-25E007A76154}"/>
    <dgm:cxn modelId="{BD132980-E3C8-47C9-A72B-F9FE10388248}" type="presOf" srcId="{8C92510E-227A-4A77-91A4-25E007A76154}" destId="{CE9FB11F-9482-4A1F-95E0-4179C12FFB35}" srcOrd="0" destOrd="0" presId="urn:microsoft.com/office/officeart/2005/8/layout/gear1"/>
    <dgm:cxn modelId="{2337CC81-D65D-447C-A402-49CBC077CF4A}" type="presOf" srcId="{D6A9F1FB-D21A-44AC-8297-290C70724B65}" destId="{94E7E0B4-421C-44D1-9D05-69719D2555C7}" srcOrd="2" destOrd="0" presId="urn:microsoft.com/office/officeart/2005/8/layout/gear1"/>
    <dgm:cxn modelId="{0041EC8D-5F8D-4A56-B809-5F460A8AFEEB}" type="presOf" srcId="{A0ADE1B6-D328-40BC-8EF5-8B5887BBD1A9}" destId="{A3973F46-97C0-4749-9577-73376CF97ABA}" srcOrd="1" destOrd="0" presId="urn:microsoft.com/office/officeart/2005/8/layout/gear1"/>
    <dgm:cxn modelId="{3F5287AA-C9A7-48EB-BF15-6ADDE716BA11}" srcId="{1BCA567E-4651-4246-8E4D-6EB8C1D30628}" destId="{D3DF3F89-5774-4F72-8DB2-F8E7774AEF99}" srcOrd="1" destOrd="0" parTransId="{9951BCBE-B7B6-44D1-AFD0-3EF4BF021C92}" sibTransId="{2F604C04-6F9D-476F-8A65-5FB921D757D4}"/>
    <dgm:cxn modelId="{AEBD07CF-00F0-4DF6-95FC-EBE22099BDA0}" type="presOf" srcId="{A0ADE1B6-D328-40BC-8EF5-8B5887BBD1A9}" destId="{814A011D-9DC3-44F4-8FD3-0639C3FAB064}" srcOrd="3" destOrd="0" presId="urn:microsoft.com/office/officeart/2005/8/layout/gear1"/>
    <dgm:cxn modelId="{2029CDE1-94B2-4805-A257-6BA7CBCA2D19}" type="presOf" srcId="{D6A9F1FB-D21A-44AC-8297-290C70724B65}" destId="{1AF87429-67F1-4A95-8C18-B28297378B19}" srcOrd="1" destOrd="0" presId="urn:microsoft.com/office/officeart/2005/8/layout/gear1"/>
    <dgm:cxn modelId="{C26365E5-39D8-4442-A744-78F7EB9989DB}" type="presOf" srcId="{2F604C04-6F9D-476F-8A65-5FB921D757D4}" destId="{D5D11DC5-2743-4599-B17F-5076F3DC57B4}" srcOrd="0" destOrd="0" presId="urn:microsoft.com/office/officeart/2005/8/layout/gear1"/>
    <dgm:cxn modelId="{D4B84FE6-2A14-47C4-A1DF-E84D1BC23565}" type="presOf" srcId="{D3DF3F89-5774-4F72-8DB2-F8E7774AEF99}" destId="{856FDC4F-D09E-4DF7-8DEC-4B73B6B64740}" srcOrd="0" destOrd="0" presId="urn:microsoft.com/office/officeart/2005/8/layout/gear1"/>
    <dgm:cxn modelId="{73D942E8-042D-43C9-9577-C3572B1119B8}" type="presOf" srcId="{D6A9F1FB-D21A-44AC-8297-290C70724B65}" destId="{6CABCF4C-351C-480C-9FD1-61154C4F5CA5}" srcOrd="0" destOrd="0" presId="urn:microsoft.com/office/officeart/2005/8/layout/gear1"/>
    <dgm:cxn modelId="{F59FC7E9-D235-433A-A3CC-A74D64F9401D}" type="presOf" srcId="{A0ADE1B6-D328-40BC-8EF5-8B5887BBD1A9}" destId="{D09B539D-D12A-40F1-AF14-9AA19C2F9BFB}" srcOrd="2" destOrd="0" presId="urn:microsoft.com/office/officeart/2005/8/layout/gear1"/>
    <dgm:cxn modelId="{39EB7BF8-5EA2-431A-A346-D4E3D15E0972}" type="presOf" srcId="{1BCA567E-4651-4246-8E4D-6EB8C1D30628}" destId="{B8F850B0-8F69-4E56-8CB2-40053C156D07}" srcOrd="0" destOrd="0" presId="urn:microsoft.com/office/officeart/2005/8/layout/gear1"/>
    <dgm:cxn modelId="{0A7219FF-A58F-4E0F-938F-E56DFD2A2A98}" type="presOf" srcId="{A0ADE1B6-D328-40BC-8EF5-8B5887BBD1A9}" destId="{6291BB33-726F-481D-8886-B35A364D808F}" srcOrd="0" destOrd="0" presId="urn:microsoft.com/office/officeart/2005/8/layout/gear1"/>
    <dgm:cxn modelId="{CC8C73AA-89D2-4098-991F-2DAAA815119C}" type="presParOf" srcId="{B8F850B0-8F69-4E56-8CB2-40053C156D07}" destId="{6CABCF4C-351C-480C-9FD1-61154C4F5CA5}" srcOrd="0" destOrd="0" presId="urn:microsoft.com/office/officeart/2005/8/layout/gear1"/>
    <dgm:cxn modelId="{575BB03A-34D8-4BD1-924F-C6312FA97DC3}" type="presParOf" srcId="{B8F850B0-8F69-4E56-8CB2-40053C156D07}" destId="{1AF87429-67F1-4A95-8C18-B28297378B19}" srcOrd="1" destOrd="0" presId="urn:microsoft.com/office/officeart/2005/8/layout/gear1"/>
    <dgm:cxn modelId="{AA75113D-7B91-406C-9618-E544F66CF154}" type="presParOf" srcId="{B8F850B0-8F69-4E56-8CB2-40053C156D07}" destId="{94E7E0B4-421C-44D1-9D05-69719D2555C7}" srcOrd="2" destOrd="0" presId="urn:microsoft.com/office/officeart/2005/8/layout/gear1"/>
    <dgm:cxn modelId="{B5F9B9D7-91F8-4CDD-833E-77E83E9731EC}" type="presParOf" srcId="{B8F850B0-8F69-4E56-8CB2-40053C156D07}" destId="{856FDC4F-D09E-4DF7-8DEC-4B73B6B64740}" srcOrd="3" destOrd="0" presId="urn:microsoft.com/office/officeart/2005/8/layout/gear1"/>
    <dgm:cxn modelId="{55861909-4FB7-47E8-8A32-48E87A940B10}" type="presParOf" srcId="{B8F850B0-8F69-4E56-8CB2-40053C156D07}" destId="{2B08A4A0-2D17-4271-BDF7-DA3A3821722B}" srcOrd="4" destOrd="0" presId="urn:microsoft.com/office/officeart/2005/8/layout/gear1"/>
    <dgm:cxn modelId="{C5157ED8-882C-46C8-9687-486D18E72BB5}" type="presParOf" srcId="{B8F850B0-8F69-4E56-8CB2-40053C156D07}" destId="{879872AB-1962-46DF-98C3-B81248E9FF61}" srcOrd="5" destOrd="0" presId="urn:microsoft.com/office/officeart/2005/8/layout/gear1"/>
    <dgm:cxn modelId="{F17F0C84-3292-420E-902A-9946DB3E10AE}" type="presParOf" srcId="{B8F850B0-8F69-4E56-8CB2-40053C156D07}" destId="{6291BB33-726F-481D-8886-B35A364D808F}" srcOrd="6" destOrd="0" presId="urn:microsoft.com/office/officeart/2005/8/layout/gear1"/>
    <dgm:cxn modelId="{A58B5B83-F2E0-4ADD-AC49-C13112653178}" type="presParOf" srcId="{B8F850B0-8F69-4E56-8CB2-40053C156D07}" destId="{A3973F46-97C0-4749-9577-73376CF97ABA}" srcOrd="7" destOrd="0" presId="urn:microsoft.com/office/officeart/2005/8/layout/gear1"/>
    <dgm:cxn modelId="{35965FE3-C1B2-423A-B339-CA7419A37489}" type="presParOf" srcId="{B8F850B0-8F69-4E56-8CB2-40053C156D07}" destId="{D09B539D-D12A-40F1-AF14-9AA19C2F9BFB}" srcOrd="8" destOrd="0" presId="urn:microsoft.com/office/officeart/2005/8/layout/gear1"/>
    <dgm:cxn modelId="{1DAC49C8-8EA6-4CA9-873A-0BF08AEC77DD}" type="presParOf" srcId="{B8F850B0-8F69-4E56-8CB2-40053C156D07}" destId="{814A011D-9DC3-44F4-8FD3-0639C3FAB064}" srcOrd="9" destOrd="0" presId="urn:microsoft.com/office/officeart/2005/8/layout/gear1"/>
    <dgm:cxn modelId="{241EE322-883F-476C-88C9-6B1B9AE3468F}" type="presParOf" srcId="{B8F850B0-8F69-4E56-8CB2-40053C156D07}" destId="{CE9FB11F-9482-4A1F-95E0-4179C12FFB35}" srcOrd="10" destOrd="0" presId="urn:microsoft.com/office/officeart/2005/8/layout/gear1"/>
    <dgm:cxn modelId="{53846632-DB57-4853-80B6-68997A0CA76B}" type="presParOf" srcId="{B8F850B0-8F69-4E56-8CB2-40053C156D07}" destId="{D5D11DC5-2743-4599-B17F-5076F3DC57B4}" srcOrd="11" destOrd="0" presId="urn:microsoft.com/office/officeart/2005/8/layout/gear1"/>
    <dgm:cxn modelId="{28B7AC63-0535-4D34-9614-9E94B5179B81}" type="presParOf" srcId="{B8F850B0-8F69-4E56-8CB2-40053C156D07}" destId="{51749ADB-41B9-4C71-A9A3-529B6BF70D2D}" srcOrd="12" destOrd="0" presId="urn:microsoft.com/office/officeart/2005/8/layout/gear1"/>
  </dgm:cxnLst>
  <dgm:bg>
    <a:effectLst>
      <a:outerShdw blurRad="50800" dist="38100" algn="l" rotWithShape="0">
        <a:prstClr val="black">
          <a:alpha val="40000"/>
        </a:prstClr>
      </a:outerShdw>
    </a:effectLst>
  </dgm:bg>
  <dgm:whole/>
  <dgm:extLst>
    <a:ext uri="http://schemas.microsoft.com/office/drawing/2008/diagram">
      <dsp:dataModelExt xmlns:dsp="http://schemas.microsoft.com/office/drawing/2008/diagram" relId="rId7"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6CABCF4C-351C-480C-9FD1-61154C4F5CA5}">
      <dsp:nvSpPr>
        <dsp:cNvPr id="0" name=""/>
        <dsp:cNvSpPr/>
      </dsp:nvSpPr>
      <dsp:spPr>
        <a:xfrm>
          <a:off x="1950404" y="1001027"/>
          <a:ext cx="1673744" cy="1754560"/>
        </a:xfrm>
        <a:prstGeom prst="gear9">
          <a:avLst/>
        </a:prstGeom>
        <a:solidFill>
          <a:srgbClr val="0F8380"/>
        </a:solidFill>
        <a:ln w="19050" cap="flat" cmpd="sng" algn="ctr">
          <a:solidFill>
            <a:schemeClr val="lt1">
              <a:hueOff val="0"/>
              <a:satOff val="0"/>
              <a:lumOff val="0"/>
              <a:alphaOff val="0"/>
            </a:schemeClr>
          </a:solidFill>
          <a:prstDash val="solid"/>
          <a:miter lim="800000"/>
        </a:ln>
        <a:effectLst>
          <a:outerShdw blurRad="50800" dist="38100" dir="16200000" rotWithShape="0">
            <a:prstClr val="black">
              <a:alpha val="40000"/>
            </a:prstClr>
          </a:outerShdw>
        </a:effectLst>
      </dsp:spPr>
      <dsp:style>
        <a:lnRef idx="2">
          <a:scrgbClr r="0" g="0" b="0"/>
        </a:lnRef>
        <a:fillRef idx="1">
          <a:scrgbClr r="0" g="0" b="0"/>
        </a:fillRef>
        <a:effectRef idx="0">
          <a:scrgbClr r="0" g="0" b="0"/>
        </a:effectRef>
        <a:fontRef idx="minor">
          <a:schemeClr val="lt1"/>
        </a:fontRef>
      </dsp:style>
      <dsp:txBody>
        <a:bodyPr spcFirstLastPara="0" vert="horz" wrap="square" lIns="17780" tIns="17780" rIns="17780" bIns="17780" numCol="1" spcCol="1270" anchor="ctr" anchorCtr="0">
          <a:noAutofit/>
        </a:bodyPr>
        <a:lstStyle/>
        <a:p>
          <a:pPr marL="0" lvl="0" indent="0" algn="ctr" defTabSz="622300">
            <a:lnSpc>
              <a:spcPct val="90000"/>
            </a:lnSpc>
            <a:spcBef>
              <a:spcPct val="0"/>
            </a:spcBef>
            <a:spcAft>
              <a:spcPct val="35000"/>
            </a:spcAft>
            <a:buNone/>
          </a:pPr>
          <a:r>
            <a:rPr lang="fr-FR" sz="1400" kern="1200"/>
            <a:t>Grilles d'évaluation</a:t>
          </a:r>
        </a:p>
      </dsp:txBody>
      <dsp:txXfrm>
        <a:off x="2286901" y="1406655"/>
        <a:ext cx="1000750" cy="912265"/>
      </dsp:txXfrm>
    </dsp:sp>
    <dsp:sp modelId="{856FDC4F-D09E-4DF7-8DEC-4B73B6B64740}">
      <dsp:nvSpPr>
        <dsp:cNvPr id="0" name=""/>
        <dsp:cNvSpPr/>
      </dsp:nvSpPr>
      <dsp:spPr>
        <a:xfrm rot="20347681">
          <a:off x="773059" y="650602"/>
          <a:ext cx="1403163" cy="1346725"/>
        </a:xfrm>
        <a:prstGeom prst="gear6">
          <a:avLst/>
        </a:prstGeom>
        <a:solidFill>
          <a:srgbClr val="FF9900"/>
        </a:solidFill>
        <a:ln w="19050" cap="flat" cmpd="sng" algn="ctr">
          <a:solidFill>
            <a:schemeClr val="lt1">
              <a:hueOff val="0"/>
              <a:satOff val="0"/>
              <a:lumOff val="0"/>
              <a:alphaOff val="0"/>
            </a:schemeClr>
          </a:solidFill>
          <a:prstDash val="solid"/>
          <a:miter lim="800000"/>
        </a:ln>
        <a:effectLst>
          <a:outerShdw blurRad="50800" dist="38100" algn="l" rotWithShape="0">
            <a:prstClr val="black">
              <a:alpha val="40000"/>
            </a:prstClr>
          </a:outerShdw>
        </a:effectLst>
      </dsp:spPr>
      <dsp:style>
        <a:lnRef idx="2">
          <a:scrgbClr r="0" g="0" b="0"/>
        </a:lnRef>
        <a:fillRef idx="1">
          <a:scrgbClr r="0" g="0" b="0"/>
        </a:fillRef>
        <a:effectRef idx="0">
          <a:scrgbClr r="0" g="0" b="0"/>
        </a:effectRef>
        <a:fontRef idx="minor">
          <a:schemeClr val="lt1"/>
        </a:fontRef>
      </dsp:style>
      <dsp:txBody>
        <a:bodyPr spcFirstLastPara="0" vert="horz" wrap="square" lIns="17780" tIns="17780" rIns="17780" bIns="17780" numCol="1" spcCol="1270" anchor="ctr" anchorCtr="0">
          <a:noAutofit/>
        </a:bodyPr>
        <a:lstStyle/>
        <a:p>
          <a:pPr marL="0" lvl="0" indent="0" algn="ctr" defTabSz="622300">
            <a:lnSpc>
              <a:spcPct val="90000"/>
            </a:lnSpc>
            <a:spcBef>
              <a:spcPct val="0"/>
            </a:spcBef>
            <a:spcAft>
              <a:spcPct val="35000"/>
            </a:spcAft>
            <a:buNone/>
          </a:pPr>
          <a:r>
            <a:rPr lang="fr-FR" sz="1400" kern="1200"/>
            <a:t>Tableau général de suivi</a:t>
          </a:r>
        </a:p>
      </dsp:txBody>
      <dsp:txXfrm>
        <a:off x="1120305" y="991693"/>
        <a:ext cx="708671" cy="664543"/>
      </dsp:txXfrm>
    </dsp:sp>
    <dsp:sp modelId="{6291BB33-726F-481D-8886-B35A364D808F}">
      <dsp:nvSpPr>
        <dsp:cNvPr id="0" name=""/>
        <dsp:cNvSpPr/>
      </dsp:nvSpPr>
      <dsp:spPr>
        <a:xfrm rot="20807082">
          <a:off x="1796932" y="-21863"/>
          <a:ext cx="1311319" cy="1291886"/>
        </a:xfrm>
        <a:prstGeom prst="gear6">
          <a:avLst/>
        </a:prstGeom>
        <a:solidFill>
          <a:srgbClr val="74D6A0"/>
        </a:solidFill>
        <a:ln w="19050" cap="flat" cmpd="sng" algn="ctr">
          <a:solidFill>
            <a:schemeClr val="lt1">
              <a:hueOff val="0"/>
              <a:satOff val="0"/>
              <a:lumOff val="0"/>
              <a:alphaOff val="0"/>
            </a:schemeClr>
          </a:solidFill>
          <a:prstDash val="solid"/>
          <a:miter lim="800000"/>
        </a:ln>
        <a:effectLst>
          <a:outerShdw blurRad="50800" dist="38100" dir="8100000" algn="tr" rotWithShape="0">
            <a:prstClr val="black">
              <a:alpha val="40000"/>
            </a:prstClr>
          </a:outerShdw>
        </a:effectLst>
      </dsp:spPr>
      <dsp:style>
        <a:lnRef idx="2">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622300">
            <a:lnSpc>
              <a:spcPct val="90000"/>
            </a:lnSpc>
            <a:spcBef>
              <a:spcPct val="0"/>
            </a:spcBef>
            <a:spcAft>
              <a:spcPct val="35000"/>
            </a:spcAft>
            <a:buNone/>
          </a:pPr>
          <a:r>
            <a:rPr lang="fr-FR" sz="1400" b="1" kern="1200"/>
            <a:t>Courriels</a:t>
          </a:r>
          <a:endParaRPr lang="fr-FR" sz="1100" b="1" kern="1200"/>
        </a:p>
      </dsp:txBody>
      <dsp:txXfrm rot="-20700000">
        <a:off x="2085695" y="260332"/>
        <a:ext cx="733792" cy="727494"/>
      </dsp:txXfrm>
    </dsp:sp>
    <dsp:sp modelId="{CE9FB11F-9482-4A1F-95E0-4179C12FFB35}">
      <dsp:nvSpPr>
        <dsp:cNvPr id="0" name=""/>
        <dsp:cNvSpPr/>
      </dsp:nvSpPr>
      <dsp:spPr>
        <a:xfrm rot="387563">
          <a:off x="2126881" y="988812"/>
          <a:ext cx="1820570" cy="1820570"/>
        </a:xfrm>
        <a:prstGeom prst="circularArrow">
          <a:avLst>
            <a:gd name="adj1" fmla="val 4688"/>
            <a:gd name="adj2" fmla="val 299029"/>
            <a:gd name="adj3" fmla="val 2459233"/>
            <a:gd name="adj4" fmla="val 15989877"/>
            <a:gd name="adj5" fmla="val 5469"/>
          </a:avLst>
        </a:prstGeom>
        <a:solidFill>
          <a:srgbClr val="0F8380"/>
        </a:solidFill>
        <a:ln>
          <a:noFill/>
        </a:ln>
        <a:effectLst/>
      </dsp:spPr>
      <dsp:style>
        <a:lnRef idx="0">
          <a:scrgbClr r="0" g="0" b="0"/>
        </a:lnRef>
        <a:fillRef idx="1">
          <a:scrgbClr r="0" g="0" b="0"/>
        </a:fillRef>
        <a:effectRef idx="0">
          <a:scrgbClr r="0" g="0" b="0"/>
        </a:effectRef>
        <a:fontRef idx="minor">
          <a:schemeClr val="lt1"/>
        </a:fontRef>
      </dsp:style>
    </dsp:sp>
    <dsp:sp modelId="{D5D11DC5-2743-4599-B17F-5076F3DC57B4}">
      <dsp:nvSpPr>
        <dsp:cNvPr id="0" name=""/>
        <dsp:cNvSpPr/>
      </dsp:nvSpPr>
      <dsp:spPr>
        <a:xfrm>
          <a:off x="586780" y="528180"/>
          <a:ext cx="1322758" cy="1322758"/>
        </a:xfrm>
        <a:prstGeom prst="leftCircularArrow">
          <a:avLst>
            <a:gd name="adj1" fmla="val 6452"/>
            <a:gd name="adj2" fmla="val 429999"/>
            <a:gd name="adj3" fmla="val 10489124"/>
            <a:gd name="adj4" fmla="val 14837806"/>
            <a:gd name="adj5" fmla="val 7527"/>
          </a:avLst>
        </a:prstGeom>
        <a:solidFill>
          <a:srgbClr val="FF9900"/>
        </a:solidFill>
        <a:ln>
          <a:noFill/>
        </a:ln>
        <a:effectLst/>
      </dsp:spPr>
      <dsp:style>
        <a:lnRef idx="0">
          <a:scrgbClr r="0" g="0" b="0"/>
        </a:lnRef>
        <a:fillRef idx="1">
          <a:scrgbClr r="0" g="0" b="0"/>
        </a:fillRef>
        <a:effectRef idx="0">
          <a:scrgbClr r="0" g="0" b="0"/>
        </a:effectRef>
        <a:fontRef idx="minor">
          <a:schemeClr val="lt1"/>
        </a:fontRef>
      </dsp:style>
    </dsp:sp>
    <dsp:sp modelId="{51749ADB-41B9-4C71-A9A3-529B6BF70D2D}">
      <dsp:nvSpPr>
        <dsp:cNvPr id="0" name=""/>
        <dsp:cNvSpPr/>
      </dsp:nvSpPr>
      <dsp:spPr>
        <a:xfrm rot="1594604">
          <a:off x="1598700" y="-228628"/>
          <a:ext cx="1426199" cy="1426199"/>
        </a:xfrm>
        <a:prstGeom prst="circularArrow">
          <a:avLst>
            <a:gd name="adj1" fmla="val 5984"/>
            <a:gd name="adj2" fmla="val 394124"/>
            <a:gd name="adj3" fmla="val 13313824"/>
            <a:gd name="adj4" fmla="val 10508221"/>
            <a:gd name="adj5" fmla="val 6981"/>
          </a:avLst>
        </a:prstGeom>
        <a:solidFill>
          <a:srgbClr val="74D6A0"/>
        </a:solidFill>
        <a:ln>
          <a:noFill/>
        </a:ln>
        <a:effectLst/>
      </dsp:spPr>
      <dsp:style>
        <a:lnRef idx="0">
          <a:scrgbClr r="0" g="0" b="0"/>
        </a:lnRef>
        <a:fillRef idx="1">
          <a:scrgbClr r="0" g="0" b="0"/>
        </a:fillRef>
        <a:effectRef idx="0">
          <a:scrgbClr r="0" g="0" b="0"/>
        </a:effectRef>
        <a:fontRef idx="minor">
          <a:schemeClr val="lt1"/>
        </a:fontRef>
      </dsp:style>
    </dsp:sp>
  </dsp:spTree>
</dsp:drawing>
</file>

<file path=xl/diagrams/layout1.xml><?xml version="1.0" encoding="utf-8"?>
<dgm:layoutDef xmlns:dgm="http://schemas.openxmlformats.org/drawingml/2006/diagram" xmlns:a="http://schemas.openxmlformats.org/drawingml/2006/main" uniqueId="urn:microsoft.com/office/officeart/2005/8/layout/gear1">
  <dgm:title val=""/>
  <dgm:desc val=""/>
  <dgm:catLst>
    <dgm:cat type="relationship" pri="3000"/>
    <dgm:cat type="process" pri="28000"/>
    <dgm:cat type="cycle" pri="14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useDef="1">
    <dgm:dataModel>
      <dgm:ptLst/>
      <dgm:bg/>
      <dgm:whole/>
    </dgm:dataModel>
  </dgm:clrData>
  <dgm:layoutNode name="composite">
    <dgm:varLst>
      <dgm:chMax val="3"/>
      <dgm:animLvl val="lvl"/>
      <dgm:resizeHandles val="exact"/>
    </dgm:varLst>
    <dgm:alg type="composite">
      <dgm:param type="ar" val="1"/>
    </dgm:alg>
    <dgm:shape xmlns:r="http://schemas.openxmlformats.org/officeDocument/2006/relationships" r:blip="">
      <dgm:adjLst/>
    </dgm:shape>
    <dgm:presOf/>
    <dgm:choose name="Name0">
      <dgm:if name="Name1" axis="ch" ptType="node" func="cnt" op="lte" val="1">
        <dgm:constrLst>
          <dgm:constr type="primFontSz" for="ch" ptType="node" op="equ" val="65"/>
          <dgm:constr type="w" for="ch" forName="gear1" refType="w" fact="0.55"/>
          <dgm:constr type="h" for="ch" forName="gear1" refType="w" fact="0.55"/>
          <dgm:constr type="l" for="ch" forName="gear1" refType="w" fact="0.05"/>
          <dgm:constr type="t" for="ch" forName="gear1" refType="w" fact="0.05"/>
          <dgm:constr type="w" for="ch" forName="gear1srcNode" val="1"/>
          <dgm:constr type="h" for="ch" forName="gear1srcNode" val="1"/>
          <dgm:constr type="l" for="ch" forName="gear1srcNode" refType="w" fact="0.32"/>
          <dgm:constr type="t" for="ch" forName="gear1srcNode"/>
          <dgm:constr type="w" for="ch" forName="gear1dstNode" val="1"/>
          <dgm:constr type="h" for="ch" forName="gear1dstNode" val="1"/>
          <dgm:constr type="r" for="ch" forName="gear1dstNode" refType="w" fact="0.58"/>
          <dgm:constr type="t" for="ch" forName="gear1dstNode" refType="h" fact="0.5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dgm:constr type="b" for="ch" forName="gear1ch" refType="h" fact="0.6"/>
        </dgm:constrLst>
      </dgm:if>
      <dgm:if name="Name2" axis="ch" ptType="node" func="cnt" op="equ" val="2">
        <dgm:constrLst>
          <dgm:constr type="primFontSz" for="ch" ptType="node" op="equ" val="65"/>
          <dgm:constr type="w" for="ch" forName="gear1" refType="w" fact="0.55"/>
          <dgm:constr type="h" for="ch" forName="gear1" refType="w" fact="0.55"/>
          <dgm:constr type="l" for="ch" forName="gear1" refType="w" fact="0.45"/>
          <dgm:constr type="t" for="ch" forName="gear1" refType="w" fact="0.25"/>
          <dgm:constr type="w" for="ch" forName="gear1srcNode" val="1"/>
          <dgm:constr type="h" for="ch" forName="gear1srcNode" val="1"/>
          <dgm:constr type="l" for="ch" forName="gear1srcNode" refType="w" fact="0.72"/>
          <dgm:constr type="t" for="ch" forName="gear1srcNode" refType="w" fact="0.2"/>
          <dgm:constr type="w" for="ch" forName="gear1dstNode" val="1"/>
          <dgm:constr type="h" for="ch" forName="gear1dstNode" val="1"/>
          <dgm:constr type="r" for="ch" forName="gear1dstNode" refType="w" fact="0.98"/>
          <dgm:constr type="t" for="ch" forName="gear1dstNode" refType="h" fact="0.7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w" fact="0.8"/>
          <dgm:constr type="w" for="ch" forName="gear2" refType="w" fact="0.4"/>
          <dgm:constr type="h" for="ch" forName="gear2" refType="w" fact="0.4"/>
          <dgm:constr type="l" for="ch" forName="gear2" refType="w" fact="0.13"/>
          <dgm:constr type="t" for="ch" forName="gear2" refType="w" fact="0.12"/>
          <dgm:constr type="w" for="ch" forName="gear2srcNode" val="1"/>
          <dgm:constr type="h" for="ch" forName="gear2srcNode" val="1"/>
          <dgm:constr type="l" for="ch" forName="gear2srcNode" refType="w" fact="0.23"/>
          <dgm:constr type="t" for="ch" forName="gear2srcNode" refType="w" fact="0.08"/>
          <dgm:constr type="w" for="ch" forName="gear2dstNode" val="1"/>
          <dgm:constr type="h" for="ch" forName="gear2dstNode" val="1"/>
          <dgm:constr type="l" for="ch" forName="gear2dstNode" refType="w" fact="0.1"/>
          <dgm:constr type="t" for="ch" forName="gear2dstNode" refType="h" fact="0.3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refType="w" fact="0.34"/>
          <dgm:constr type="t" for="ch" forName="gear2ch" refType="w" fact="0.04"/>
        </dgm:constrLst>
      </dgm:if>
      <dgm:else name="Name3">
        <dgm:constrLst>
          <dgm:constr type="primFontSz" for="ch" ptType="node" op="equ" val="65"/>
          <dgm:constr type="w" for="ch" forName="gear1" refType="w" fact="0.55"/>
          <dgm:constr type="h" for="ch" forName="gear1" refType="w" fact="0.55"/>
          <dgm:constr type="l" for="ch" forName="gear1" refType="w" fact="0.45"/>
          <dgm:constr type="t" for="ch" forName="gear1" refType="w" fact="0.45"/>
          <dgm:constr type="w" for="ch" forName="gear1srcNode" val="1"/>
          <dgm:constr type="h" for="ch" forName="gear1srcNode" val="1"/>
          <dgm:constr type="l" for="ch" forName="gear1srcNode" refType="w" fact="0.72"/>
          <dgm:constr type="t" for="ch" forName="gear1srcNode" refType="w" fact="0.4"/>
          <dgm:constr type="w" for="ch" forName="gear1dstNode" val="1"/>
          <dgm:constr type="h" for="ch" forName="gear1dstNode" val="1"/>
          <dgm:constr type="r" for="ch" forName="gear1dstNode" refType="w" fact="0.98"/>
          <dgm:constr type="t" for="ch" forName="gear1dstNode" refType="h" fact="0.95"/>
          <dgm:constr type="diam" for="des" forName="connector1" refType="w" refFor="ch" refForName="gear1" op="equ" fact="1.15"/>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h"/>
          <dgm:constr type="w" for="ch" forName="gear2" refType="w" fact="0.4"/>
          <dgm:constr type="h" for="ch" forName="gear2" refType="w" fact="0.4"/>
          <dgm:constr type="l" for="ch" forName="gear2" refType="w" fact="0.13"/>
          <dgm:constr type="t" for="ch" forName="gear2" refType="w" fact="0.32"/>
          <dgm:constr type="w" for="ch" forName="gear2srcNode" val="1"/>
          <dgm:constr type="h" for="ch" forName="gear2srcNode" val="1"/>
          <dgm:constr type="l" for="ch" forName="gear2srcNode" refType="w" fact="0.23"/>
          <dgm:constr type="t" for="ch" forName="gear2srcNode" refType="w" fact="0.28"/>
          <dgm:constr type="w" for="ch" forName="gear2dstNode" val="1"/>
          <dgm:constr type="h" for="ch" forName="gear2dstNode" val="1"/>
          <dgm:constr type="l" for="ch" forName="gear2dstNode" refType="w" fact="0.1"/>
          <dgm:constr type="t" for="ch" forName="gear2dstNode" refType="h" fact="0.5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dgm:constr type="t" for="ch" forName="gear2ch" refType="w" fact="0.58"/>
          <dgm:constr type="w" for="ch" forName="gear3" refType="w" fact="0.48"/>
          <dgm:constr type="h" for="ch" forName="gear3" refType="w" fact="0.48"/>
          <dgm:constr type="l" for="ch" forName="gear3" refType="w" fact="0.31"/>
          <dgm:constr type="t" for="ch" forName="gear3"/>
          <dgm:constr type="w" for="ch" forName="gear3tx" refType="w" fact="0.22"/>
          <dgm:constr type="h" for="ch" forName="gear3tx" refType="w" fact="0.22"/>
          <dgm:constr type="ctrX" for="ch" forName="gear3tx" refType="ctrX" refFor="ch" refForName="gear3"/>
          <dgm:constr type="ctrY" for="ch" forName="gear3tx" refType="ctrY" refFor="ch" refForName="gear3"/>
          <dgm:constr type="w" for="ch" forName="gear3srcNode" val="1"/>
          <dgm:constr type="h" for="ch" forName="gear3srcNode" val="1"/>
          <dgm:constr type="l" for="ch" forName="gear3srcNode" refType="w" fact="0.3"/>
          <dgm:constr type="t" for="ch" forName="gear3srcNode" refType="w" fact="0.25"/>
          <dgm:constr type="w" for="ch" forName="gear3dstNode" val="1"/>
          <dgm:constr type="h" for="ch" forName="gear3dstNode" val="1"/>
          <dgm:constr type="l" for="ch" forName="gear3dstNode" refType="w" fact="0.38"/>
          <dgm:constr type="t" for="ch" forName="gear3dstNode" refType="h" fact="0.05"/>
          <dgm:constr type="diam" for="des" forName="connector3" refType="w" refFor="ch" refForName="gear3" op="equ"/>
          <dgm:constr type="h" for="des" forName="connector3" refType="w" refFor="ch" refForName="gear1" op="equ" fact="0.1"/>
          <dgm:constr type="w" for="ch" forName="gear3ch" refType="w" fact="0.35"/>
          <dgm:constr type="h" for="ch" forName="gear3ch" refType="w" refFor="ch" refForName="gear3ch" fact="0.6"/>
          <dgm:constr type="l" for="ch" forName="gear3ch" refType="w" fact="0.65"/>
          <dgm:constr type="t" for="ch" forName="gear3ch" refType="h" fact="0.13"/>
        </dgm:constrLst>
      </dgm:else>
    </dgm:choose>
    <dgm:ruleLst/>
    <dgm:forEach name="Name4" axis="ch" ptType="node" cnt="1">
      <dgm:layoutNode name="gear1" styleLbl="node1">
        <dgm:varLst>
          <dgm:chMax val="1"/>
          <dgm:bulletEnabled val="1"/>
        </dgm:varLst>
        <dgm:alg type="tx">
          <dgm:param type="txAnchorVertCh" val="mid"/>
        </dgm:alg>
        <dgm:shape xmlns:r="http://schemas.openxmlformats.org/officeDocument/2006/relationships" type="gear9"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1srcNode">
        <dgm:alg type="sp"/>
        <dgm:shape xmlns:r="http://schemas.openxmlformats.org/officeDocument/2006/relationships" type="rect" r:blip="" hideGeom="1">
          <dgm:adjLst/>
        </dgm:shape>
        <dgm:presOf axis="self"/>
        <dgm:constrLst/>
        <dgm:ruleLst/>
      </dgm:layoutNode>
      <dgm:layoutNode name="gear1dstNode">
        <dgm:alg type="sp"/>
        <dgm:shape xmlns:r="http://schemas.openxmlformats.org/officeDocument/2006/relationships" type="rect" r:blip="" hideGeom="1">
          <dgm:adjLst/>
        </dgm:shape>
        <dgm:presOf axis="self"/>
        <dgm:constrLst/>
        <dgm:ruleLst/>
      </dgm:layoutNode>
      <dgm:choose name="Name5">
        <dgm:if name="Name6" axis="ch" ptType="node" func="cnt" op="gte" val="1">
          <dgm:layoutNode name="gear1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7"/>
      </dgm:choose>
    </dgm:forEach>
    <dgm:forEach name="Name8" axis="ch" ptType="node" st="2" cnt="1">
      <dgm:layoutNode name="gear2" styleLbl="node1">
        <dgm:varLst>
          <dgm:chMax val="1"/>
          <dgm:bulletEnabled val="1"/>
        </dgm:varLst>
        <dgm:alg type="tx">
          <dgm:param type="txAnchorVertCh" val="mid"/>
        </dgm:alg>
        <dgm:shape xmlns:r="http://schemas.openxmlformats.org/officeDocument/2006/relationships" type="gear6"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2srcNode">
        <dgm:alg type="sp"/>
        <dgm:shape xmlns:r="http://schemas.openxmlformats.org/officeDocument/2006/relationships" type="rect" r:blip="" hideGeom="1">
          <dgm:adjLst/>
        </dgm:shape>
        <dgm:presOf axis="self"/>
        <dgm:constrLst/>
        <dgm:ruleLst/>
      </dgm:layoutNode>
      <dgm:layoutNode name="gear2dstNode">
        <dgm:alg type="sp"/>
        <dgm:shape xmlns:r="http://schemas.openxmlformats.org/officeDocument/2006/relationships" type="rect" r:blip="" hideGeom="1">
          <dgm:adjLst/>
        </dgm:shape>
        <dgm:presOf axis="self"/>
        <dgm:constrLst/>
        <dgm:ruleLst/>
      </dgm:layoutNode>
      <dgm:choose name="Name9">
        <dgm:if name="Name10" axis="ch" ptType="node" func="cnt" op="gte" val="1">
          <dgm:layoutNode name="gear2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1"/>
      </dgm:choose>
    </dgm:forEach>
    <dgm:forEach name="Name12" axis="ch" ptType="node" st="3" cnt="1">
      <dgm:layoutNode name="gear3" styleLbl="node1">
        <dgm:alg type="sp"/>
        <dgm:shape xmlns:r="http://schemas.openxmlformats.org/officeDocument/2006/relationships" rot="-15" type="gear6" r:blip="">
          <dgm:adjLst/>
        </dgm:shape>
        <dgm:presOf axis="self"/>
        <dgm:constrLst/>
        <dgm:ruleLst/>
      </dgm:layoutNode>
      <dgm:layoutNode name="gear3tx" styleLbl="node1">
        <dgm:varLst>
          <dgm:chMax val="1"/>
          <dgm:bulletEnabled val="1"/>
        </dgm:varLst>
        <dgm:alg type="tx">
          <dgm:param type="txAnchorVertCh" val="mid"/>
        </dgm:alg>
        <dgm:shape xmlns:r="http://schemas.openxmlformats.org/officeDocument/2006/relationships" type="rect" r:blip="" hideGeom="1">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3srcNode">
        <dgm:alg type="sp"/>
        <dgm:shape xmlns:r="http://schemas.openxmlformats.org/officeDocument/2006/relationships" type="rect" r:blip="" hideGeom="1">
          <dgm:adjLst/>
        </dgm:shape>
        <dgm:presOf axis="self"/>
        <dgm:constrLst/>
        <dgm:ruleLst/>
      </dgm:layoutNode>
      <dgm:layoutNode name="gear3dstNode">
        <dgm:alg type="sp"/>
        <dgm:shape xmlns:r="http://schemas.openxmlformats.org/officeDocument/2006/relationships" type="rect" r:blip="" hideGeom="1">
          <dgm:adjLst/>
        </dgm:shape>
        <dgm:presOf axis="self"/>
        <dgm:constrLst/>
        <dgm:ruleLst/>
      </dgm:layoutNode>
      <dgm:choose name="Name13">
        <dgm:if name="Name14" axis="ch" ptType="node" func="cnt" op="gte" val="1">
          <dgm:layoutNode name="gear3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5"/>
      </dgm:choose>
    </dgm:forEach>
    <dgm:forEach name="Name16" axis="ch" ptType="sibTrans" hideLastTrans="0" cnt="1">
      <dgm:layoutNode name="connector1" styleLbl="sibTrans2D1">
        <dgm:alg type="conn">
          <dgm:param type="connRout" val="curve"/>
          <dgm:param type="srcNode" val="gear1srcNode"/>
          <dgm:param type="dstNode" val="gear1dstNode"/>
          <dgm:param type="begPts" val="midR"/>
          <dgm:param type="endPts" val="tCtr"/>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7" axis="ch" ptType="sibTrans" hideLastTrans="0" st="2" cnt="1">
      <dgm:layoutNode name="connector2" styleLbl="sibTrans2D1">
        <dgm:alg type="conn">
          <dgm:param type="connRout" val="curve"/>
          <dgm:param type="srcNode" val="gear2srcNode"/>
          <dgm:param type="dstNode" val="gear2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8" axis="ch" ptType="sibTrans" hideLastTrans="0" st="3" cnt="1">
      <dgm:layoutNode name="connector3" styleLbl="sibTrans2D1">
        <dgm:alg type="conn">
          <dgm:param type="connRout" val="curve"/>
          <dgm:param type="srcNode" val="gear3srcNode"/>
          <dgm:param type="dstNode" val="gear3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13" Type="http://schemas.openxmlformats.org/officeDocument/2006/relationships/hyperlink" Target="https://intranet.national.agriculture.rie.gouv.fr/IMG/pdf/guide_du_recrutement_definitif-2.pdf#page=17" TargetMode="External"/><Relationship Id="rId18" Type="http://schemas.openxmlformats.org/officeDocument/2006/relationships/hyperlink" Target="https://intranet.national.agriculture.rie.gouv.fr/IMG/pdf/guide_du_recrutement_definitif-2.pdf#page=67" TargetMode="External"/><Relationship Id="rId26" Type="http://schemas.openxmlformats.org/officeDocument/2006/relationships/image" Target="../media/image9.png"/><Relationship Id="rId3" Type="http://schemas.openxmlformats.org/officeDocument/2006/relationships/diagramData" Target="../diagrams/data1.xml"/><Relationship Id="rId21" Type="http://schemas.openxmlformats.org/officeDocument/2006/relationships/hyperlink" Target="https://intranet.national.agriculture.rie.gouv.fr/IMG/pdf/guide_du_recrutement_definitif-2.pdf#page=57" TargetMode="External"/><Relationship Id="rId7" Type="http://schemas.microsoft.com/office/2007/relationships/diagramDrawing" Target="../diagrams/drawing1.xml"/><Relationship Id="rId12" Type="http://schemas.openxmlformats.org/officeDocument/2006/relationships/image" Target="../media/image5.png"/><Relationship Id="rId17" Type="http://schemas.openxmlformats.org/officeDocument/2006/relationships/hyperlink" Target="https://intranet.national.agriculture.rie.gouv.fr/IMG/pdf/guide_du_recrutement_definitif-2.pdf#page=64" TargetMode="External"/><Relationship Id="rId25" Type="http://schemas.openxmlformats.org/officeDocument/2006/relationships/image" Target="../media/image8.png"/><Relationship Id="rId2" Type="http://schemas.openxmlformats.org/officeDocument/2006/relationships/image" Target="../media/image1.png"/><Relationship Id="rId16" Type="http://schemas.openxmlformats.org/officeDocument/2006/relationships/hyperlink" Target="https://intranet.national.agriculture.rie.gouv.fr/IMG/pdf/guide_du_recrutement_definitif-2.pdf#page=52" TargetMode="External"/><Relationship Id="rId20" Type="http://schemas.openxmlformats.org/officeDocument/2006/relationships/hyperlink" Target="https://intranet.national.agriculture.rie.gouv.fr/IMG/pdf/guide_du_recrutement_definitif-2.pdf#page=59" TargetMode="External"/><Relationship Id="rId29" Type="http://schemas.openxmlformats.org/officeDocument/2006/relationships/image" Target="../media/image12.png"/><Relationship Id="rId1" Type="http://schemas.openxmlformats.org/officeDocument/2006/relationships/hyperlink" Target="https://intranet.national.agriculture.rie.gouv.fr/" TargetMode="External"/><Relationship Id="rId6" Type="http://schemas.openxmlformats.org/officeDocument/2006/relationships/diagramColors" Target="../diagrams/colors1.xml"/><Relationship Id="rId11" Type="http://schemas.openxmlformats.org/officeDocument/2006/relationships/hyperlink" Target="https://intranet.national.agriculture.rie.gouv.fr/IMG/pdf/guide_du_recrutement_definitif-2.pdf" TargetMode="External"/><Relationship Id="rId24" Type="http://schemas.openxmlformats.org/officeDocument/2006/relationships/image" Target="../media/image7.png"/><Relationship Id="rId5" Type="http://schemas.openxmlformats.org/officeDocument/2006/relationships/diagramQuickStyle" Target="../diagrams/quickStyle1.xml"/><Relationship Id="rId15" Type="http://schemas.openxmlformats.org/officeDocument/2006/relationships/hyperlink" Target="https://intranet.national.agriculture.rie.gouv.fr/IMG/pdf/guide_du_recrutement_definitif-2.pdf#page=19" TargetMode="External"/><Relationship Id="rId23" Type="http://schemas.openxmlformats.org/officeDocument/2006/relationships/image" Target="../media/image6.png"/><Relationship Id="rId28" Type="http://schemas.openxmlformats.org/officeDocument/2006/relationships/image" Target="../media/image11.png"/><Relationship Id="rId10" Type="http://schemas.openxmlformats.org/officeDocument/2006/relationships/image" Target="../media/image4.png"/><Relationship Id="rId19" Type="http://schemas.openxmlformats.org/officeDocument/2006/relationships/hyperlink" Target="https://intranet.national.agriculture.rie.gouv.fr/IMG/pdf/guide_du_recrutement_definitif-2.pdf#page=55" TargetMode="External"/><Relationship Id="rId4" Type="http://schemas.openxmlformats.org/officeDocument/2006/relationships/diagramLayout" Target="../diagrams/layout1.xml"/><Relationship Id="rId9" Type="http://schemas.openxmlformats.org/officeDocument/2006/relationships/image" Target="../media/image3.png"/><Relationship Id="rId14" Type="http://schemas.openxmlformats.org/officeDocument/2006/relationships/hyperlink" Target="https://intranet.national.agriculture.rie.gouv.fr/IMG/pdf/guide_du_recrutement_definitif-2.pdf#page=18" TargetMode="External"/><Relationship Id="rId22" Type="http://schemas.openxmlformats.org/officeDocument/2006/relationships/hyperlink" Target="https://intranet.national.agriculture.rie.gouv.fr/IMG/pdf/guide_du_recrutement_definitif-2.pdf#page=62" TargetMode="External"/><Relationship Id="rId27" Type="http://schemas.openxmlformats.org/officeDocument/2006/relationships/image" Target="../media/image10.png"/></Relationships>
</file>

<file path=xl/drawings/_rels/drawing2.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hyperlink" Target="#'Lisez-moi'!A1"/><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hyperlink" Target="#'Lisez-moi'!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hyperlink" Target="#'Lisez-moi'!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3</xdr:col>
      <xdr:colOff>335100</xdr:colOff>
      <xdr:row>2</xdr:row>
      <xdr:rowOff>256650</xdr:rowOff>
    </xdr:to>
    <xdr:pic>
      <xdr:nvPicPr>
        <xdr:cNvPr id="8" name="Image 7">
          <a:hlinkClick xmlns:r="http://schemas.openxmlformats.org/officeDocument/2006/relationships" r:id="rId1"/>
          <a:extLst>
            <a:ext uri="{FF2B5EF4-FFF2-40B4-BE49-F238E27FC236}">
              <a16:creationId xmlns:a16="http://schemas.microsoft.com/office/drawing/2014/main" id="{E6EF7B99-D850-4C99-89EC-9F6EB71C3E1E}"/>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3539" t="6195" r="5021" b="6195"/>
        <a:stretch/>
      </xdr:blipFill>
      <xdr:spPr>
        <a:xfrm>
          <a:off x="295275" y="9525"/>
          <a:ext cx="1440000" cy="1152000"/>
        </a:xfrm>
        <a:prstGeom prst="rect">
          <a:avLst/>
        </a:prstGeom>
      </xdr:spPr>
    </xdr:pic>
    <xdr:clientData/>
  </xdr:twoCellAnchor>
  <xdr:twoCellAnchor editAs="oneCell">
    <xdr:from>
      <xdr:col>5</xdr:col>
      <xdr:colOff>95250</xdr:colOff>
      <xdr:row>20</xdr:row>
      <xdr:rowOff>185737</xdr:rowOff>
    </xdr:from>
    <xdr:to>
      <xdr:col>9</xdr:col>
      <xdr:colOff>323850</xdr:colOff>
      <xdr:row>24</xdr:row>
      <xdr:rowOff>390525</xdr:rowOff>
    </xdr:to>
    <xdr:graphicFrame macro="">
      <xdr:nvGraphicFramePr>
        <xdr:cNvPr id="2" name="Diagramme 1">
          <a:extLst>
            <a:ext uri="{FF2B5EF4-FFF2-40B4-BE49-F238E27FC236}">
              <a16:creationId xmlns:a16="http://schemas.microsoft.com/office/drawing/2014/main" id="{4C8C5ADE-7B64-4F1C-B292-8F72038AFB9F}"/>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xdr:twoCellAnchor editAs="oneCell">
    <xdr:from>
      <xdr:col>2</xdr:col>
      <xdr:colOff>0</xdr:colOff>
      <xdr:row>62</xdr:row>
      <xdr:rowOff>104774</xdr:rowOff>
    </xdr:from>
    <xdr:to>
      <xdr:col>2</xdr:col>
      <xdr:colOff>631108</xdr:colOff>
      <xdr:row>62</xdr:row>
      <xdr:rowOff>723899</xdr:rowOff>
    </xdr:to>
    <xdr:pic>
      <xdr:nvPicPr>
        <xdr:cNvPr id="17" name="Image 16">
          <a:extLst>
            <a:ext uri="{FF2B5EF4-FFF2-40B4-BE49-F238E27FC236}">
              <a16:creationId xmlns:a16="http://schemas.microsoft.com/office/drawing/2014/main" id="{2937C590-F86B-4C59-A772-9745CD54B89B}"/>
            </a:ext>
          </a:extLst>
        </xdr:cNvPr>
        <xdr:cNvPicPr>
          <a:picLocks noChangeAspect="1"/>
        </xdr:cNvPicPr>
      </xdr:nvPicPr>
      <xdr:blipFill>
        <a:blip xmlns:r="http://schemas.openxmlformats.org/officeDocument/2006/relationships" r:embed="rId8"/>
        <a:stretch>
          <a:fillRect/>
        </a:stretch>
      </xdr:blipFill>
      <xdr:spPr>
        <a:xfrm>
          <a:off x="638175" y="39062024"/>
          <a:ext cx="631108" cy="619125"/>
        </a:xfrm>
        <a:prstGeom prst="rect">
          <a:avLst/>
        </a:prstGeom>
      </xdr:spPr>
    </xdr:pic>
    <xdr:clientData/>
  </xdr:twoCellAnchor>
  <xdr:twoCellAnchor editAs="oneCell">
    <xdr:from>
      <xdr:col>1</xdr:col>
      <xdr:colOff>152400</xdr:colOff>
      <xdr:row>80</xdr:row>
      <xdr:rowOff>228600</xdr:rowOff>
    </xdr:from>
    <xdr:to>
      <xdr:col>2</xdr:col>
      <xdr:colOff>440608</xdr:colOff>
      <xdr:row>82</xdr:row>
      <xdr:rowOff>213360</xdr:rowOff>
    </xdr:to>
    <xdr:pic>
      <xdr:nvPicPr>
        <xdr:cNvPr id="33" name="Image 32">
          <a:extLst>
            <a:ext uri="{FF2B5EF4-FFF2-40B4-BE49-F238E27FC236}">
              <a16:creationId xmlns:a16="http://schemas.microsoft.com/office/drawing/2014/main" id="{79AD03DB-ACE1-41F0-9241-017BA9C5AA1D}"/>
            </a:ext>
          </a:extLst>
        </xdr:cNvPr>
        <xdr:cNvPicPr>
          <a:picLocks noChangeAspect="1"/>
        </xdr:cNvPicPr>
      </xdr:nvPicPr>
      <xdr:blipFill>
        <a:blip xmlns:r="http://schemas.openxmlformats.org/officeDocument/2006/relationships" r:embed="rId8"/>
        <a:stretch>
          <a:fillRect/>
        </a:stretch>
      </xdr:blipFill>
      <xdr:spPr>
        <a:xfrm>
          <a:off x="447675" y="53187600"/>
          <a:ext cx="631108" cy="613410"/>
        </a:xfrm>
        <a:prstGeom prst="rect">
          <a:avLst/>
        </a:prstGeom>
      </xdr:spPr>
    </xdr:pic>
    <xdr:clientData/>
  </xdr:twoCellAnchor>
  <xdr:twoCellAnchor editAs="oneCell">
    <xdr:from>
      <xdr:col>9</xdr:col>
      <xdr:colOff>85725</xdr:colOff>
      <xdr:row>36</xdr:row>
      <xdr:rowOff>209551</xdr:rowOff>
    </xdr:from>
    <xdr:to>
      <xdr:col>14</xdr:col>
      <xdr:colOff>238678</xdr:colOff>
      <xdr:row>38</xdr:row>
      <xdr:rowOff>895350</xdr:rowOff>
    </xdr:to>
    <xdr:grpSp>
      <xdr:nvGrpSpPr>
        <xdr:cNvPr id="7" name="Groupe 6">
          <a:extLst>
            <a:ext uri="{FF2B5EF4-FFF2-40B4-BE49-F238E27FC236}">
              <a16:creationId xmlns:a16="http://schemas.microsoft.com/office/drawing/2014/main" id="{6AA98809-2D94-427C-ADDD-A211AD4183AB}"/>
            </a:ext>
          </a:extLst>
        </xdr:cNvPr>
        <xdr:cNvGrpSpPr>
          <a:grpSpLocks/>
        </xdr:cNvGrpSpPr>
      </xdr:nvGrpSpPr>
      <xdr:grpSpPr>
        <a:xfrm>
          <a:off x="6953250" y="21078826"/>
          <a:ext cx="3962953" cy="4162424"/>
          <a:chOff x="6315075" y="18002250"/>
          <a:chExt cx="3962953" cy="3934374"/>
        </a:xfrm>
      </xdr:grpSpPr>
      <xdr:pic>
        <xdr:nvPicPr>
          <xdr:cNvPr id="31" name="Image 30">
            <a:extLst>
              <a:ext uri="{FF2B5EF4-FFF2-40B4-BE49-F238E27FC236}">
                <a16:creationId xmlns:a16="http://schemas.microsoft.com/office/drawing/2014/main" id="{308D3861-DB6F-4EBF-A979-49A6FB34856A}"/>
              </a:ext>
            </a:extLst>
          </xdr:cNvPr>
          <xdr:cNvPicPr>
            <a:picLocks noChangeAspect="1"/>
          </xdr:cNvPicPr>
        </xdr:nvPicPr>
        <xdr:blipFill>
          <a:blip xmlns:r="http://schemas.openxmlformats.org/officeDocument/2006/relationships" r:embed="rId9"/>
          <a:stretch>
            <a:fillRect/>
          </a:stretch>
        </xdr:blipFill>
        <xdr:spPr>
          <a:xfrm>
            <a:off x="6315075" y="18002250"/>
            <a:ext cx="3962953" cy="3934374"/>
          </a:xfrm>
          <a:prstGeom prst="rect">
            <a:avLst/>
          </a:prstGeom>
        </xdr:spPr>
      </xdr:pic>
      <xdr:sp macro="" textlink="">
        <xdr:nvSpPr>
          <xdr:cNvPr id="24" name="ZoneTexte 23">
            <a:extLst>
              <a:ext uri="{FF2B5EF4-FFF2-40B4-BE49-F238E27FC236}">
                <a16:creationId xmlns:a16="http://schemas.microsoft.com/office/drawing/2014/main" id="{A56D3AFF-BD18-417D-B452-879C2B6DD154}"/>
              </a:ext>
            </a:extLst>
          </xdr:cNvPr>
          <xdr:cNvSpPr txBox="1"/>
        </xdr:nvSpPr>
        <xdr:spPr>
          <a:xfrm>
            <a:off x="8667750" y="18249901"/>
            <a:ext cx="571499" cy="161924"/>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lang="fr-FR" sz="1100"/>
              <a:t>Ligne 9</a:t>
            </a:r>
          </a:p>
        </xdr:txBody>
      </xdr:sp>
      <xdr:sp macro="" textlink="">
        <xdr:nvSpPr>
          <xdr:cNvPr id="39" name="ZoneTexte 38">
            <a:extLst>
              <a:ext uri="{FF2B5EF4-FFF2-40B4-BE49-F238E27FC236}">
                <a16:creationId xmlns:a16="http://schemas.microsoft.com/office/drawing/2014/main" id="{A257523F-7F53-42CD-9345-A9945D21ED85}"/>
              </a:ext>
            </a:extLst>
          </xdr:cNvPr>
          <xdr:cNvSpPr txBox="1"/>
        </xdr:nvSpPr>
        <xdr:spPr>
          <a:xfrm>
            <a:off x="8667750" y="18402300"/>
            <a:ext cx="571499" cy="161924"/>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lang="fr-FR" sz="1100"/>
              <a:t>Ligne 10</a:t>
            </a:r>
          </a:p>
        </xdr:txBody>
      </xdr:sp>
      <xdr:sp macro="" textlink="">
        <xdr:nvSpPr>
          <xdr:cNvPr id="40" name="ZoneTexte 39">
            <a:extLst>
              <a:ext uri="{FF2B5EF4-FFF2-40B4-BE49-F238E27FC236}">
                <a16:creationId xmlns:a16="http://schemas.microsoft.com/office/drawing/2014/main" id="{24D3A22F-9CEC-423F-B9CD-60F744FEEB4F}"/>
              </a:ext>
            </a:extLst>
          </xdr:cNvPr>
          <xdr:cNvSpPr txBox="1"/>
        </xdr:nvSpPr>
        <xdr:spPr>
          <a:xfrm>
            <a:off x="8667750" y="18564225"/>
            <a:ext cx="571499" cy="161924"/>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lang="fr-FR" sz="1100"/>
              <a:t>Ligne 11</a:t>
            </a:r>
          </a:p>
        </xdr:txBody>
      </xdr:sp>
      <xdr:sp macro="" textlink="">
        <xdr:nvSpPr>
          <xdr:cNvPr id="41" name="ZoneTexte 40">
            <a:extLst>
              <a:ext uri="{FF2B5EF4-FFF2-40B4-BE49-F238E27FC236}">
                <a16:creationId xmlns:a16="http://schemas.microsoft.com/office/drawing/2014/main" id="{82B91B38-3E50-471B-96B2-CC1CC79831C9}"/>
              </a:ext>
            </a:extLst>
          </xdr:cNvPr>
          <xdr:cNvSpPr txBox="1"/>
        </xdr:nvSpPr>
        <xdr:spPr>
          <a:xfrm>
            <a:off x="8667750" y="18735675"/>
            <a:ext cx="571499" cy="161924"/>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lang="fr-FR" sz="1100"/>
              <a:t>Ligne 12</a:t>
            </a:r>
          </a:p>
        </xdr:txBody>
      </xdr:sp>
      <xdr:sp macro="" textlink="">
        <xdr:nvSpPr>
          <xdr:cNvPr id="42" name="ZoneTexte 41">
            <a:extLst>
              <a:ext uri="{FF2B5EF4-FFF2-40B4-BE49-F238E27FC236}">
                <a16:creationId xmlns:a16="http://schemas.microsoft.com/office/drawing/2014/main" id="{97C45424-4ED2-4EB7-8F70-D5ACF6ACEDD7}"/>
              </a:ext>
            </a:extLst>
          </xdr:cNvPr>
          <xdr:cNvSpPr txBox="1"/>
        </xdr:nvSpPr>
        <xdr:spPr>
          <a:xfrm>
            <a:off x="8667750" y="18907125"/>
            <a:ext cx="571499" cy="161924"/>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lang="fr-FR" sz="1100"/>
              <a:t>Ligne 13</a:t>
            </a:r>
          </a:p>
        </xdr:txBody>
      </xdr:sp>
      <xdr:sp macro="" textlink="">
        <xdr:nvSpPr>
          <xdr:cNvPr id="43" name="ZoneTexte 42">
            <a:extLst>
              <a:ext uri="{FF2B5EF4-FFF2-40B4-BE49-F238E27FC236}">
                <a16:creationId xmlns:a16="http://schemas.microsoft.com/office/drawing/2014/main" id="{7F5F345B-BB88-4F42-853C-FA1C5815877E}"/>
              </a:ext>
            </a:extLst>
          </xdr:cNvPr>
          <xdr:cNvSpPr txBox="1"/>
        </xdr:nvSpPr>
        <xdr:spPr>
          <a:xfrm>
            <a:off x="9629775" y="19040475"/>
            <a:ext cx="571499" cy="161924"/>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lang="fr-FR" sz="1100"/>
              <a:t>Ligne 14</a:t>
            </a:r>
          </a:p>
        </xdr:txBody>
      </xdr:sp>
      <xdr:sp macro="" textlink="">
        <xdr:nvSpPr>
          <xdr:cNvPr id="44" name="ZoneTexte 43">
            <a:extLst>
              <a:ext uri="{FF2B5EF4-FFF2-40B4-BE49-F238E27FC236}">
                <a16:creationId xmlns:a16="http://schemas.microsoft.com/office/drawing/2014/main" id="{B5D3A8E5-CA27-45B8-85E2-7B19E41E9EA2}"/>
              </a:ext>
            </a:extLst>
          </xdr:cNvPr>
          <xdr:cNvSpPr txBox="1"/>
        </xdr:nvSpPr>
        <xdr:spPr>
          <a:xfrm>
            <a:off x="8658225" y="19192875"/>
            <a:ext cx="571499" cy="180000"/>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lang="fr-FR" sz="1100"/>
              <a:t>Ligne 15</a:t>
            </a:r>
          </a:p>
        </xdr:txBody>
      </xdr:sp>
      <xdr:sp macro="" textlink="">
        <xdr:nvSpPr>
          <xdr:cNvPr id="45" name="ZoneTexte 44">
            <a:extLst>
              <a:ext uri="{FF2B5EF4-FFF2-40B4-BE49-F238E27FC236}">
                <a16:creationId xmlns:a16="http://schemas.microsoft.com/office/drawing/2014/main" id="{66C9F113-643B-4A0A-AB06-02BD25878724}"/>
              </a:ext>
            </a:extLst>
          </xdr:cNvPr>
          <xdr:cNvSpPr txBox="1"/>
        </xdr:nvSpPr>
        <xdr:spPr>
          <a:xfrm>
            <a:off x="9029699" y="19373850"/>
            <a:ext cx="1188000" cy="252000"/>
          </a:xfrm>
          <a:prstGeom prst="rect">
            <a:avLst/>
          </a:prstGeom>
          <a:solidFill>
            <a:schemeClr val="bg2"/>
          </a:solidFill>
          <a:ln w="9525" cmpd="sng">
            <a:solidFill>
              <a:schemeClr val="lt1">
                <a:shade val="50000"/>
              </a:schemeClr>
            </a:solidFill>
          </a:ln>
          <a:effectLst>
            <a:outerShdw blurRad="50800" dist="38100" dir="5400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pPr algn="ctr"/>
            <a:r>
              <a:rPr lang="fr-FR" sz="1200">
                <a:solidFill>
                  <a:srgbClr val="0D7573"/>
                </a:solidFill>
                <a:latin typeface="Noto Sans" panose="020B0502040504020204" pitchFamily="34" charset="0"/>
                <a:ea typeface="Noto Sans" panose="020B0502040504020204" pitchFamily="34" charset="0"/>
                <a:sym typeface="Wingdings" panose="05000000000000000000" pitchFamily="2" charset="2"/>
              </a:rPr>
              <a:t></a:t>
            </a:r>
            <a:r>
              <a:rPr lang="fr-FR" sz="1600">
                <a:solidFill>
                  <a:srgbClr val="FF0000"/>
                </a:solidFill>
                <a:latin typeface="Noto Sans" panose="020B0502040504020204" pitchFamily="34" charset="0"/>
                <a:ea typeface="Noto Sans" panose="020B0502040504020204" pitchFamily="34" charset="0"/>
                <a:sym typeface="Wingdings" panose="05000000000000000000" pitchFamily="2" charset="2"/>
              </a:rPr>
              <a:t> </a:t>
            </a:r>
            <a:r>
              <a:rPr lang="fr-FR" sz="1100"/>
              <a:t>Lignes 17</a:t>
            </a:r>
            <a:r>
              <a:rPr lang="fr-FR" sz="1100" baseline="0"/>
              <a:t> à 21</a:t>
            </a:r>
            <a:endParaRPr lang="fr-FR" sz="1100"/>
          </a:p>
        </xdr:txBody>
      </xdr:sp>
      <xdr:sp macro="" textlink="">
        <xdr:nvSpPr>
          <xdr:cNvPr id="48" name="ZoneTexte 47">
            <a:extLst>
              <a:ext uri="{FF2B5EF4-FFF2-40B4-BE49-F238E27FC236}">
                <a16:creationId xmlns:a16="http://schemas.microsoft.com/office/drawing/2014/main" id="{7EC21DA3-66AB-4E77-8C77-EA734DD99FD9}"/>
              </a:ext>
            </a:extLst>
          </xdr:cNvPr>
          <xdr:cNvSpPr txBox="1"/>
        </xdr:nvSpPr>
        <xdr:spPr>
          <a:xfrm>
            <a:off x="9020175" y="20431125"/>
            <a:ext cx="1188000" cy="252000"/>
          </a:xfrm>
          <a:prstGeom prst="rect">
            <a:avLst/>
          </a:prstGeom>
          <a:solidFill>
            <a:schemeClr val="bg2"/>
          </a:solidFill>
          <a:ln w="9525" cmpd="sng">
            <a:solidFill>
              <a:schemeClr val="lt1">
                <a:shade val="50000"/>
              </a:schemeClr>
            </a:solidFill>
          </a:ln>
          <a:effectLst>
            <a:outerShdw blurRad="50800" dist="38100" dir="5400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pPr algn="ctr"/>
            <a:r>
              <a:rPr lang="fr-FR" sz="1200">
                <a:solidFill>
                  <a:srgbClr val="0D7573"/>
                </a:solidFill>
                <a:latin typeface="Noto Sans" panose="020B0502040504020204" pitchFamily="34" charset="0"/>
                <a:ea typeface="Noto Sans" panose="020B0502040504020204" pitchFamily="34" charset="0"/>
                <a:sym typeface="Wingdings" panose="05000000000000000000" pitchFamily="2" charset="2"/>
              </a:rPr>
              <a:t></a:t>
            </a:r>
            <a:r>
              <a:rPr lang="fr-FR" sz="1400">
                <a:solidFill>
                  <a:srgbClr val="FF0000"/>
                </a:solidFill>
                <a:latin typeface="Noto Sans" panose="020B0502040504020204" pitchFamily="34" charset="0"/>
                <a:ea typeface="Noto Sans" panose="020B0502040504020204" pitchFamily="34" charset="0"/>
                <a:sym typeface="Wingdings" panose="05000000000000000000" pitchFamily="2" charset="2"/>
              </a:rPr>
              <a:t> </a:t>
            </a:r>
            <a:r>
              <a:rPr lang="fr-FR" sz="1100"/>
              <a:t>Lignes 23</a:t>
            </a:r>
            <a:r>
              <a:rPr lang="fr-FR" sz="1100" baseline="0"/>
              <a:t> à 27</a:t>
            </a:r>
            <a:endParaRPr lang="fr-FR" sz="1100"/>
          </a:p>
        </xdr:txBody>
      </xdr:sp>
    </xdr:grpSp>
    <xdr:clientData/>
  </xdr:twoCellAnchor>
  <xdr:twoCellAnchor editAs="oneCell">
    <xdr:from>
      <xdr:col>9</xdr:col>
      <xdr:colOff>190500</xdr:colOff>
      <xdr:row>50</xdr:row>
      <xdr:rowOff>447676</xdr:rowOff>
    </xdr:from>
    <xdr:to>
      <xdr:col>13</xdr:col>
      <xdr:colOff>448136</xdr:colOff>
      <xdr:row>61</xdr:row>
      <xdr:rowOff>304801</xdr:rowOff>
    </xdr:to>
    <xdr:grpSp>
      <xdr:nvGrpSpPr>
        <xdr:cNvPr id="6" name="Groupe 5">
          <a:extLst>
            <a:ext uri="{FF2B5EF4-FFF2-40B4-BE49-F238E27FC236}">
              <a16:creationId xmlns:a16="http://schemas.microsoft.com/office/drawing/2014/main" id="{DEDA6C41-A784-4FBE-83FA-FEA009B2F645}"/>
            </a:ext>
          </a:extLst>
        </xdr:cNvPr>
        <xdr:cNvGrpSpPr/>
      </xdr:nvGrpSpPr>
      <xdr:grpSpPr>
        <a:xfrm>
          <a:off x="7058025" y="35890201"/>
          <a:ext cx="3305636" cy="4152900"/>
          <a:chOff x="6381750" y="30089475"/>
          <a:chExt cx="3305636" cy="3924848"/>
        </a:xfrm>
        <a:effectLst>
          <a:outerShdw blurRad="50800" dist="38100" dir="5400000" algn="t" rotWithShape="0">
            <a:prstClr val="black">
              <a:alpha val="40000"/>
            </a:prstClr>
          </a:outerShdw>
        </a:effectLst>
      </xdr:grpSpPr>
      <xdr:pic>
        <xdr:nvPicPr>
          <xdr:cNvPr id="32" name="Image 31">
            <a:extLst>
              <a:ext uri="{FF2B5EF4-FFF2-40B4-BE49-F238E27FC236}">
                <a16:creationId xmlns:a16="http://schemas.microsoft.com/office/drawing/2014/main" id="{427BC8B6-DF2A-405A-9A47-FF55B02F7D72}"/>
              </a:ext>
            </a:extLst>
          </xdr:cNvPr>
          <xdr:cNvPicPr>
            <a:picLocks noChangeAspect="1"/>
          </xdr:cNvPicPr>
        </xdr:nvPicPr>
        <xdr:blipFill>
          <a:blip xmlns:r="http://schemas.openxmlformats.org/officeDocument/2006/relationships" r:embed="rId10"/>
          <a:stretch>
            <a:fillRect/>
          </a:stretch>
        </xdr:blipFill>
        <xdr:spPr>
          <a:xfrm>
            <a:off x="6381750" y="30089475"/>
            <a:ext cx="3305636" cy="3924848"/>
          </a:xfrm>
          <a:prstGeom prst="rect">
            <a:avLst/>
          </a:prstGeom>
        </xdr:spPr>
      </xdr:pic>
      <xdr:sp macro="" textlink="">
        <xdr:nvSpPr>
          <xdr:cNvPr id="49" name="ZoneTexte 48">
            <a:extLst>
              <a:ext uri="{FF2B5EF4-FFF2-40B4-BE49-F238E27FC236}">
                <a16:creationId xmlns:a16="http://schemas.microsoft.com/office/drawing/2014/main" id="{78B63443-4AC2-44F6-84F9-16E17656536B}"/>
              </a:ext>
            </a:extLst>
          </xdr:cNvPr>
          <xdr:cNvSpPr txBox="1"/>
        </xdr:nvSpPr>
        <xdr:spPr>
          <a:xfrm>
            <a:off x="8410575" y="30584775"/>
            <a:ext cx="1188000" cy="252000"/>
          </a:xfrm>
          <a:prstGeom prst="rect">
            <a:avLst/>
          </a:prstGeom>
          <a:solidFill>
            <a:schemeClr val="bg2"/>
          </a:solidFill>
          <a:ln w="9525" cmpd="sng">
            <a:solidFill>
              <a:schemeClr val="lt1">
                <a:shade val="50000"/>
              </a:schemeClr>
            </a:solidFill>
          </a:ln>
          <a:effectLst>
            <a:outerShdw blurRad="50800" dist="38100" dir="5400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pPr algn="ctr"/>
            <a:r>
              <a:rPr lang="fr-FR" sz="1200">
                <a:solidFill>
                  <a:srgbClr val="0D7573"/>
                </a:solidFill>
                <a:latin typeface="Noto Sans" panose="020B0502040504020204" pitchFamily="34" charset="0"/>
                <a:ea typeface="Noto Sans" panose="020B0502040504020204" pitchFamily="34" charset="0"/>
                <a:sym typeface="Wingdings" panose="05000000000000000000" pitchFamily="2" charset="2"/>
              </a:rPr>
              <a:t></a:t>
            </a:r>
            <a:r>
              <a:rPr lang="fr-FR" sz="1400">
                <a:solidFill>
                  <a:srgbClr val="FF0000"/>
                </a:solidFill>
                <a:latin typeface="Noto Sans" panose="020B0502040504020204" pitchFamily="34" charset="0"/>
                <a:ea typeface="Noto Sans" panose="020B0502040504020204" pitchFamily="34" charset="0"/>
                <a:sym typeface="Wingdings" panose="05000000000000000000" pitchFamily="2" charset="2"/>
              </a:rPr>
              <a:t> </a:t>
            </a:r>
            <a:r>
              <a:rPr lang="fr-FR" sz="1100"/>
              <a:t>Lignes 40</a:t>
            </a:r>
            <a:r>
              <a:rPr lang="fr-FR" sz="1100" baseline="0"/>
              <a:t> à 43</a:t>
            </a:r>
            <a:endParaRPr lang="fr-FR" sz="1100"/>
          </a:p>
        </xdr:txBody>
      </xdr:sp>
    </xdr:grpSp>
    <xdr:clientData/>
  </xdr:twoCellAnchor>
  <xdr:twoCellAnchor editAs="absolute">
    <xdr:from>
      <xdr:col>1</xdr:col>
      <xdr:colOff>104775</xdr:colOff>
      <xdr:row>3</xdr:row>
      <xdr:rowOff>790573</xdr:rowOff>
    </xdr:from>
    <xdr:to>
      <xdr:col>2</xdr:col>
      <xdr:colOff>481875</xdr:colOff>
      <xdr:row>4</xdr:row>
      <xdr:rowOff>431998</xdr:rowOff>
    </xdr:to>
    <xdr:sp macro="" textlink="">
      <xdr:nvSpPr>
        <xdr:cNvPr id="5" name="Flèche : droite 4">
          <a:extLst>
            <a:ext uri="{FF2B5EF4-FFF2-40B4-BE49-F238E27FC236}">
              <a16:creationId xmlns:a16="http://schemas.microsoft.com/office/drawing/2014/main" id="{6E3A0DCC-2148-41CE-A65A-0DDE9625F516}"/>
            </a:ext>
          </a:extLst>
        </xdr:cNvPr>
        <xdr:cNvSpPr/>
      </xdr:nvSpPr>
      <xdr:spPr>
        <a:xfrm>
          <a:off x="400050" y="2019298"/>
          <a:ext cx="720000" cy="432000"/>
        </a:xfrm>
        <a:prstGeom prst="rightArrow">
          <a:avLst/>
        </a:prstGeom>
        <a:gradFill flip="none" rotWithShape="1">
          <a:gsLst>
            <a:gs pos="42000">
              <a:srgbClr val="0F8380"/>
            </a:gs>
            <a:gs pos="88000">
              <a:schemeClr val="accent5">
                <a:lumMod val="75000"/>
              </a:schemeClr>
            </a:gs>
          </a:gsLst>
          <a:path path="circle">
            <a:fillToRect l="100000" t="100000"/>
          </a:path>
          <a:tileRect r="-100000" b="-100000"/>
        </a:gradFill>
        <a:ln w="12700">
          <a:noFill/>
        </a:ln>
        <a:effectLst>
          <a:outerShdw blurRad="50800" dist="38100" dir="10800000" algn="r"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8</xdr:col>
      <xdr:colOff>109476</xdr:colOff>
      <xdr:row>4</xdr:row>
      <xdr:rowOff>342900</xdr:rowOff>
    </xdr:from>
    <xdr:to>
      <xdr:col>9</xdr:col>
      <xdr:colOff>3658</xdr:colOff>
      <xdr:row>8</xdr:row>
      <xdr:rowOff>211178</xdr:rowOff>
    </xdr:to>
    <xdr:pic>
      <xdr:nvPicPr>
        <xdr:cNvPr id="14" name="Image 13">
          <a:hlinkClick xmlns:r="http://schemas.openxmlformats.org/officeDocument/2006/relationships" r:id="rId11"/>
          <a:extLst>
            <a:ext uri="{FF2B5EF4-FFF2-40B4-BE49-F238E27FC236}">
              <a16:creationId xmlns:a16="http://schemas.microsoft.com/office/drawing/2014/main" id="{32B4E8EB-5A58-4466-AEF7-E7FAA695516D}"/>
            </a:ext>
          </a:extLst>
        </xdr:cNvPr>
        <xdr:cNvPicPr>
          <a:picLocks noChangeAspect="1"/>
        </xdr:cNvPicPr>
      </xdr:nvPicPr>
      <xdr:blipFill rotWithShape="1">
        <a:blip xmlns:r="http://schemas.openxmlformats.org/officeDocument/2006/relationships" r:embed="rId12"/>
        <a:srcRect l="5630"/>
        <a:stretch/>
      </xdr:blipFill>
      <xdr:spPr>
        <a:xfrm>
          <a:off x="5319651" y="2362200"/>
          <a:ext cx="1551532" cy="2335253"/>
        </a:xfrm>
        <a:prstGeom prst="rect">
          <a:avLst/>
        </a:prstGeom>
        <a:effectLst>
          <a:outerShdw blurRad="50800" dist="38100" algn="l" rotWithShape="0">
            <a:prstClr val="black">
              <a:alpha val="40000"/>
            </a:prstClr>
          </a:outerShdw>
        </a:effectLst>
      </xdr:spPr>
    </xdr:pic>
    <xdr:clientData/>
  </xdr:twoCellAnchor>
  <xdr:twoCellAnchor>
    <xdr:from>
      <xdr:col>2</xdr:col>
      <xdr:colOff>0</xdr:colOff>
      <xdr:row>6</xdr:row>
      <xdr:rowOff>76199</xdr:rowOff>
    </xdr:from>
    <xdr:to>
      <xdr:col>6</xdr:col>
      <xdr:colOff>239110</xdr:colOff>
      <xdr:row>8</xdr:row>
      <xdr:rowOff>30824</xdr:rowOff>
    </xdr:to>
    <xdr:grpSp>
      <xdr:nvGrpSpPr>
        <xdr:cNvPr id="13" name="Groupe 12">
          <a:extLst>
            <a:ext uri="{FF2B5EF4-FFF2-40B4-BE49-F238E27FC236}">
              <a16:creationId xmlns:a16="http://schemas.microsoft.com/office/drawing/2014/main" id="{0C1A6C6A-51C8-4FD6-932D-6FEF1C1BEC38}"/>
            </a:ext>
          </a:extLst>
        </xdr:cNvPr>
        <xdr:cNvGrpSpPr/>
      </xdr:nvGrpSpPr>
      <xdr:grpSpPr>
        <a:xfrm>
          <a:off x="638175" y="3733799"/>
          <a:ext cx="3287110" cy="783300"/>
          <a:chOff x="638175" y="3495674"/>
          <a:chExt cx="3287110" cy="783300"/>
        </a:xfrm>
      </xdr:grpSpPr>
      <xdr:sp macro="" textlink="">
        <xdr:nvSpPr>
          <xdr:cNvPr id="10" name="Rectangle : coins arrondis 9">
            <a:hlinkClick xmlns:r="http://schemas.openxmlformats.org/officeDocument/2006/relationships" r:id="rId13"/>
            <a:extLst>
              <a:ext uri="{FF2B5EF4-FFF2-40B4-BE49-F238E27FC236}">
                <a16:creationId xmlns:a16="http://schemas.microsoft.com/office/drawing/2014/main" id="{A6FEEB0F-8AF6-4359-806A-A0EB48EAD55A}"/>
              </a:ext>
            </a:extLst>
          </xdr:cNvPr>
          <xdr:cNvSpPr/>
        </xdr:nvSpPr>
        <xdr:spPr>
          <a:xfrm>
            <a:off x="675928" y="3495674"/>
            <a:ext cx="856150" cy="288000"/>
          </a:xfrm>
          <a:prstGeom prst="roundRect">
            <a:avLst/>
          </a:prstGeom>
          <a:solidFill>
            <a:srgbClr val="068798"/>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200">
                <a:solidFill>
                  <a:schemeClr val="lt1"/>
                </a:solidFill>
                <a:latin typeface="+mn-lt"/>
                <a:ea typeface="+mn-ea"/>
                <a:cs typeface="+mn-cs"/>
              </a:rPr>
              <a:t>Fiche </a:t>
            </a:r>
            <a:r>
              <a:rPr lang="fr-FR" sz="1100">
                <a:solidFill>
                  <a:schemeClr val="lt1"/>
                </a:solidFill>
                <a:latin typeface="+mn-lt"/>
                <a:ea typeface="+mn-ea"/>
                <a:cs typeface="+mn-cs"/>
              </a:rPr>
              <a:t> </a:t>
            </a:r>
            <a:r>
              <a:rPr lang="fr-FR" sz="1400" b="1">
                <a:solidFill>
                  <a:schemeClr val="lt1"/>
                </a:solidFill>
                <a:latin typeface="+mn-lt"/>
                <a:ea typeface="+mn-ea"/>
                <a:cs typeface="+mn-cs"/>
              </a:rPr>
              <a:t>6</a:t>
            </a:r>
            <a:endParaRPr lang="fr-FR" sz="1100" b="1">
              <a:solidFill>
                <a:schemeClr val="lt1"/>
              </a:solidFill>
              <a:latin typeface="+mn-lt"/>
              <a:ea typeface="+mn-ea"/>
              <a:cs typeface="+mn-cs"/>
            </a:endParaRPr>
          </a:p>
        </xdr:txBody>
      </xdr:sp>
      <xdr:sp macro="" textlink="">
        <xdr:nvSpPr>
          <xdr:cNvPr id="34" name="Rectangle : coins arrondis 33">
            <a:hlinkClick xmlns:r="http://schemas.openxmlformats.org/officeDocument/2006/relationships" r:id="rId14"/>
            <a:extLst>
              <a:ext uri="{FF2B5EF4-FFF2-40B4-BE49-F238E27FC236}">
                <a16:creationId xmlns:a16="http://schemas.microsoft.com/office/drawing/2014/main" id="{8D63173A-ACCB-47D5-9B38-A8A734CA5E3C}"/>
              </a:ext>
            </a:extLst>
          </xdr:cNvPr>
          <xdr:cNvSpPr/>
        </xdr:nvSpPr>
        <xdr:spPr>
          <a:xfrm>
            <a:off x="1865174" y="3495674"/>
            <a:ext cx="856150" cy="288000"/>
          </a:xfrm>
          <a:prstGeom prst="roundRect">
            <a:avLst/>
          </a:prstGeom>
          <a:solidFill>
            <a:srgbClr val="068798"/>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200">
                <a:solidFill>
                  <a:schemeClr val="lt1"/>
                </a:solidFill>
                <a:latin typeface="+mn-lt"/>
                <a:ea typeface="+mn-ea"/>
                <a:cs typeface="+mn-cs"/>
              </a:rPr>
              <a:t>Fiche  </a:t>
            </a:r>
            <a:r>
              <a:rPr lang="fr-FR" sz="1400" b="1">
                <a:solidFill>
                  <a:schemeClr val="lt1"/>
                </a:solidFill>
                <a:latin typeface="+mn-lt"/>
                <a:ea typeface="+mn-ea"/>
                <a:cs typeface="+mn-cs"/>
              </a:rPr>
              <a:t>7</a:t>
            </a:r>
            <a:endParaRPr lang="fr-FR" sz="1100" b="1">
              <a:solidFill>
                <a:schemeClr val="lt1"/>
              </a:solidFill>
              <a:latin typeface="+mn-lt"/>
              <a:ea typeface="+mn-ea"/>
              <a:cs typeface="+mn-cs"/>
            </a:endParaRPr>
          </a:p>
        </xdr:txBody>
      </xdr:sp>
      <xdr:sp macro="" textlink="">
        <xdr:nvSpPr>
          <xdr:cNvPr id="35" name="Rectangle : coins arrondis 34">
            <a:hlinkClick xmlns:r="http://schemas.openxmlformats.org/officeDocument/2006/relationships" r:id="rId15"/>
            <a:extLst>
              <a:ext uri="{FF2B5EF4-FFF2-40B4-BE49-F238E27FC236}">
                <a16:creationId xmlns:a16="http://schemas.microsoft.com/office/drawing/2014/main" id="{FA34BFE4-849D-44E5-A530-F4EEE6DBFE86}"/>
              </a:ext>
            </a:extLst>
          </xdr:cNvPr>
          <xdr:cNvSpPr/>
        </xdr:nvSpPr>
        <xdr:spPr>
          <a:xfrm>
            <a:off x="3026105" y="3495674"/>
            <a:ext cx="856150" cy="288000"/>
          </a:xfrm>
          <a:prstGeom prst="roundRect">
            <a:avLst/>
          </a:prstGeom>
          <a:solidFill>
            <a:srgbClr val="068798"/>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200">
                <a:solidFill>
                  <a:schemeClr val="lt1"/>
                </a:solidFill>
                <a:latin typeface="+mn-lt"/>
                <a:ea typeface="+mn-ea"/>
                <a:cs typeface="+mn-cs"/>
              </a:rPr>
              <a:t>Fiche</a:t>
            </a:r>
            <a:r>
              <a:rPr lang="fr-FR" sz="1100">
                <a:solidFill>
                  <a:schemeClr val="lt1"/>
                </a:solidFill>
                <a:latin typeface="+mn-lt"/>
                <a:ea typeface="+mn-ea"/>
                <a:cs typeface="+mn-cs"/>
              </a:rPr>
              <a:t>  </a:t>
            </a:r>
            <a:r>
              <a:rPr lang="fr-FR" sz="1400" b="1">
                <a:solidFill>
                  <a:schemeClr val="lt1"/>
                </a:solidFill>
                <a:latin typeface="+mn-lt"/>
                <a:ea typeface="+mn-ea"/>
                <a:cs typeface="+mn-cs"/>
              </a:rPr>
              <a:t>8</a:t>
            </a:r>
            <a:endParaRPr lang="fr-FR" sz="1100" b="1">
              <a:solidFill>
                <a:schemeClr val="lt1"/>
              </a:solidFill>
              <a:latin typeface="+mn-lt"/>
              <a:ea typeface="+mn-ea"/>
              <a:cs typeface="+mn-cs"/>
            </a:endParaRPr>
          </a:p>
        </xdr:txBody>
      </xdr:sp>
      <xdr:sp macro="" textlink="">
        <xdr:nvSpPr>
          <xdr:cNvPr id="36" name="Rectangle : coins arrondis 35">
            <a:hlinkClick xmlns:r="http://schemas.openxmlformats.org/officeDocument/2006/relationships" r:id="rId16"/>
            <a:extLst>
              <a:ext uri="{FF2B5EF4-FFF2-40B4-BE49-F238E27FC236}">
                <a16:creationId xmlns:a16="http://schemas.microsoft.com/office/drawing/2014/main" id="{D1AE8A51-954E-4B96-BF48-055C3604C5C7}"/>
              </a:ext>
            </a:extLst>
          </xdr:cNvPr>
          <xdr:cNvSpPr/>
        </xdr:nvSpPr>
        <xdr:spPr>
          <a:xfrm>
            <a:off x="638175" y="3990974"/>
            <a:ext cx="927496" cy="288000"/>
          </a:xfrm>
          <a:prstGeom prst="roundRect">
            <a:avLst/>
          </a:prstGeom>
          <a:solidFill>
            <a:srgbClr val="DA0000"/>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100">
                <a:solidFill>
                  <a:schemeClr val="lt1"/>
                </a:solidFill>
                <a:latin typeface="+mn-lt"/>
                <a:ea typeface="+mn-ea"/>
                <a:cs typeface="+mn-cs"/>
              </a:rPr>
              <a:t>ANNEXE  </a:t>
            </a:r>
            <a:r>
              <a:rPr lang="fr-FR" sz="1400" b="1">
                <a:solidFill>
                  <a:schemeClr val="lt1"/>
                </a:solidFill>
                <a:latin typeface="+mn-lt"/>
                <a:ea typeface="+mn-ea"/>
                <a:cs typeface="+mn-cs"/>
              </a:rPr>
              <a:t>6</a:t>
            </a:r>
            <a:endParaRPr lang="fr-FR" sz="1100" b="1">
              <a:solidFill>
                <a:schemeClr val="lt1"/>
              </a:solidFill>
              <a:latin typeface="+mn-lt"/>
              <a:ea typeface="+mn-ea"/>
              <a:cs typeface="+mn-cs"/>
            </a:endParaRPr>
          </a:p>
        </xdr:txBody>
      </xdr:sp>
      <xdr:sp macro="" textlink="">
        <xdr:nvSpPr>
          <xdr:cNvPr id="47" name="Rectangle : coins arrondis 46">
            <a:hlinkClick xmlns:r="http://schemas.openxmlformats.org/officeDocument/2006/relationships" r:id="rId17"/>
            <a:extLst>
              <a:ext uri="{FF2B5EF4-FFF2-40B4-BE49-F238E27FC236}">
                <a16:creationId xmlns:a16="http://schemas.microsoft.com/office/drawing/2014/main" id="{577E4FE4-67D5-4DB7-9FCC-AF604AEB6994}"/>
              </a:ext>
            </a:extLst>
          </xdr:cNvPr>
          <xdr:cNvSpPr/>
        </xdr:nvSpPr>
        <xdr:spPr>
          <a:xfrm>
            <a:off x="1817983" y="3990974"/>
            <a:ext cx="927496" cy="288000"/>
          </a:xfrm>
          <a:prstGeom prst="roundRect">
            <a:avLst/>
          </a:prstGeom>
          <a:solidFill>
            <a:srgbClr val="DA0000"/>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100">
                <a:solidFill>
                  <a:schemeClr val="lt1"/>
                </a:solidFill>
                <a:latin typeface="+mn-lt"/>
                <a:ea typeface="+mn-ea"/>
                <a:cs typeface="+mn-cs"/>
              </a:rPr>
              <a:t>ANNEXE  </a:t>
            </a:r>
            <a:r>
              <a:rPr lang="fr-FR" sz="1400" b="1">
                <a:solidFill>
                  <a:schemeClr val="lt1"/>
                </a:solidFill>
                <a:latin typeface="+mn-lt"/>
                <a:ea typeface="+mn-ea"/>
                <a:cs typeface="+mn-cs"/>
              </a:rPr>
              <a:t>13</a:t>
            </a:r>
            <a:endParaRPr lang="fr-FR" sz="1100" b="1">
              <a:solidFill>
                <a:schemeClr val="lt1"/>
              </a:solidFill>
              <a:latin typeface="+mn-lt"/>
              <a:ea typeface="+mn-ea"/>
              <a:cs typeface="+mn-cs"/>
            </a:endParaRPr>
          </a:p>
        </xdr:txBody>
      </xdr:sp>
      <xdr:sp macro="" textlink="">
        <xdr:nvSpPr>
          <xdr:cNvPr id="50" name="Rectangle : coins arrondis 49">
            <a:hlinkClick xmlns:r="http://schemas.openxmlformats.org/officeDocument/2006/relationships" r:id="rId18"/>
            <a:extLst>
              <a:ext uri="{FF2B5EF4-FFF2-40B4-BE49-F238E27FC236}">
                <a16:creationId xmlns:a16="http://schemas.microsoft.com/office/drawing/2014/main" id="{A5480E7C-18D7-46D8-9434-A9CDF430FA40}"/>
              </a:ext>
            </a:extLst>
          </xdr:cNvPr>
          <xdr:cNvSpPr/>
        </xdr:nvSpPr>
        <xdr:spPr>
          <a:xfrm>
            <a:off x="2997789" y="3990974"/>
            <a:ext cx="927496" cy="288000"/>
          </a:xfrm>
          <a:prstGeom prst="roundRect">
            <a:avLst/>
          </a:prstGeom>
          <a:solidFill>
            <a:srgbClr val="DA0000"/>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100">
                <a:solidFill>
                  <a:schemeClr val="lt1"/>
                </a:solidFill>
                <a:latin typeface="+mn-lt"/>
                <a:ea typeface="+mn-ea"/>
                <a:cs typeface="+mn-cs"/>
              </a:rPr>
              <a:t>ANNEXE </a:t>
            </a:r>
            <a:r>
              <a:rPr lang="fr-FR" sz="1400" b="1">
                <a:solidFill>
                  <a:schemeClr val="lt1"/>
                </a:solidFill>
                <a:latin typeface="+mn-lt"/>
                <a:ea typeface="+mn-ea"/>
                <a:cs typeface="+mn-cs"/>
              </a:rPr>
              <a:t>14</a:t>
            </a:r>
            <a:endParaRPr lang="fr-FR" sz="1100" b="1">
              <a:solidFill>
                <a:schemeClr val="lt1"/>
              </a:solidFill>
              <a:latin typeface="+mn-lt"/>
              <a:ea typeface="+mn-ea"/>
              <a:cs typeface="+mn-cs"/>
            </a:endParaRPr>
          </a:p>
        </xdr:txBody>
      </xdr:sp>
    </xdr:grpSp>
    <xdr:clientData/>
  </xdr:twoCellAnchor>
  <xdr:twoCellAnchor editAs="absolute">
    <xdr:from>
      <xdr:col>1</xdr:col>
      <xdr:colOff>9525</xdr:colOff>
      <xdr:row>27</xdr:row>
      <xdr:rowOff>257175</xdr:rowOff>
    </xdr:from>
    <xdr:to>
      <xdr:col>2</xdr:col>
      <xdr:colOff>386625</xdr:colOff>
      <xdr:row>29</xdr:row>
      <xdr:rowOff>98625</xdr:rowOff>
    </xdr:to>
    <xdr:sp macro="" textlink="">
      <xdr:nvSpPr>
        <xdr:cNvPr id="51" name="Flèche : droite 50">
          <a:extLst>
            <a:ext uri="{FF2B5EF4-FFF2-40B4-BE49-F238E27FC236}">
              <a16:creationId xmlns:a16="http://schemas.microsoft.com/office/drawing/2014/main" id="{B562D67A-6A33-4CDD-8830-3E10AEF91B7B}"/>
            </a:ext>
          </a:extLst>
        </xdr:cNvPr>
        <xdr:cNvSpPr/>
      </xdr:nvSpPr>
      <xdr:spPr>
        <a:xfrm>
          <a:off x="304800" y="15382875"/>
          <a:ext cx="720000" cy="432000"/>
        </a:xfrm>
        <a:prstGeom prst="rightArrow">
          <a:avLst/>
        </a:prstGeom>
        <a:gradFill flip="none" rotWithShape="1">
          <a:gsLst>
            <a:gs pos="42000">
              <a:srgbClr val="0F8380"/>
            </a:gs>
            <a:gs pos="88000">
              <a:schemeClr val="accent5">
                <a:lumMod val="75000"/>
              </a:schemeClr>
            </a:gs>
          </a:gsLst>
          <a:path path="circle">
            <a:fillToRect l="100000" t="100000"/>
          </a:path>
          <a:tileRect r="-100000" b="-100000"/>
        </a:gra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absolute">
    <xdr:from>
      <xdr:col>1</xdr:col>
      <xdr:colOff>19050</xdr:colOff>
      <xdr:row>20</xdr:row>
      <xdr:rowOff>57150</xdr:rowOff>
    </xdr:from>
    <xdr:to>
      <xdr:col>2</xdr:col>
      <xdr:colOff>396150</xdr:colOff>
      <xdr:row>21</xdr:row>
      <xdr:rowOff>98625</xdr:rowOff>
    </xdr:to>
    <xdr:sp macro="" textlink="">
      <xdr:nvSpPr>
        <xdr:cNvPr id="52" name="Flèche : droite 51">
          <a:extLst>
            <a:ext uri="{FF2B5EF4-FFF2-40B4-BE49-F238E27FC236}">
              <a16:creationId xmlns:a16="http://schemas.microsoft.com/office/drawing/2014/main" id="{5CC658E0-CA32-4310-A5CA-91CCAA304895}"/>
            </a:ext>
          </a:extLst>
        </xdr:cNvPr>
        <xdr:cNvSpPr/>
      </xdr:nvSpPr>
      <xdr:spPr>
        <a:xfrm>
          <a:off x="314325" y="10229850"/>
          <a:ext cx="720000" cy="432000"/>
        </a:xfrm>
        <a:prstGeom prst="rightArrow">
          <a:avLst/>
        </a:prstGeom>
        <a:gradFill flip="none" rotWithShape="1">
          <a:gsLst>
            <a:gs pos="42000">
              <a:srgbClr val="0F8380"/>
            </a:gs>
            <a:gs pos="88000">
              <a:schemeClr val="accent5">
                <a:lumMod val="75000"/>
              </a:schemeClr>
            </a:gs>
          </a:gsLst>
          <a:path path="circle">
            <a:fillToRect l="100000" t="100000"/>
          </a:path>
          <a:tileRect r="-100000" b="-100000"/>
        </a:gra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absolute">
    <xdr:from>
      <xdr:col>1</xdr:col>
      <xdr:colOff>9525</xdr:colOff>
      <xdr:row>10</xdr:row>
      <xdr:rowOff>171450</xdr:rowOff>
    </xdr:from>
    <xdr:to>
      <xdr:col>2</xdr:col>
      <xdr:colOff>386625</xdr:colOff>
      <xdr:row>11</xdr:row>
      <xdr:rowOff>374850</xdr:rowOff>
    </xdr:to>
    <xdr:sp macro="" textlink="">
      <xdr:nvSpPr>
        <xdr:cNvPr id="53" name="Flèche : droite 52">
          <a:extLst>
            <a:ext uri="{FF2B5EF4-FFF2-40B4-BE49-F238E27FC236}">
              <a16:creationId xmlns:a16="http://schemas.microsoft.com/office/drawing/2014/main" id="{18E05BE3-EFD7-434F-801D-4E8B9D76346C}"/>
            </a:ext>
          </a:extLst>
        </xdr:cNvPr>
        <xdr:cNvSpPr/>
      </xdr:nvSpPr>
      <xdr:spPr>
        <a:xfrm>
          <a:off x="304800" y="5286375"/>
          <a:ext cx="720000" cy="432000"/>
        </a:xfrm>
        <a:prstGeom prst="rightArrow">
          <a:avLst/>
        </a:prstGeom>
        <a:gradFill flip="none" rotWithShape="1">
          <a:gsLst>
            <a:gs pos="42000">
              <a:srgbClr val="0F8380"/>
            </a:gs>
            <a:gs pos="88000">
              <a:schemeClr val="accent5">
                <a:lumMod val="75000"/>
              </a:schemeClr>
            </a:gs>
          </a:gsLst>
          <a:path path="circle">
            <a:fillToRect l="100000" t="100000"/>
          </a:path>
          <a:tileRect r="-100000" b="-100000"/>
        </a:gra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285750</xdr:colOff>
      <xdr:row>33</xdr:row>
      <xdr:rowOff>85725</xdr:rowOff>
    </xdr:from>
    <xdr:to>
      <xdr:col>1</xdr:col>
      <xdr:colOff>314475</xdr:colOff>
      <xdr:row>34</xdr:row>
      <xdr:rowOff>57300</xdr:rowOff>
    </xdr:to>
    <xdr:sp macro="" textlink="">
      <xdr:nvSpPr>
        <xdr:cNvPr id="57" name="Ellipse 56">
          <a:extLst>
            <a:ext uri="{FF2B5EF4-FFF2-40B4-BE49-F238E27FC236}">
              <a16:creationId xmlns:a16="http://schemas.microsoft.com/office/drawing/2014/main" id="{EFC61D34-8010-42D6-B621-061D28EFF222}"/>
            </a:ext>
          </a:extLst>
        </xdr:cNvPr>
        <xdr:cNvSpPr/>
      </xdr:nvSpPr>
      <xdr:spPr>
        <a:xfrm>
          <a:off x="285750" y="17992725"/>
          <a:ext cx="324000" cy="324000"/>
        </a:xfrm>
        <a:prstGeom prst="ellipse">
          <a:avLst/>
        </a:prstGeom>
        <a:solidFill>
          <a:srgbClr val="167E87"/>
        </a:solidFill>
        <a:ln w="63500" cmpd="sng">
          <a:solidFill>
            <a:schemeClr val="bg1">
              <a:lumMod val="9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2000">
              <a:solidFill>
                <a:schemeClr val="bg1"/>
              </a:solidFill>
              <a:effectLst>
                <a:outerShdw blurRad="50800" dist="38100" dir="2700000" algn="tl" rotWithShape="0">
                  <a:prstClr val="black">
                    <a:alpha val="40000"/>
                  </a:prstClr>
                </a:outerShdw>
              </a:effectLst>
            </a:rPr>
            <a:t>1</a:t>
          </a:r>
        </a:p>
      </xdr:txBody>
    </xdr:sp>
    <xdr:clientData/>
  </xdr:twoCellAnchor>
  <xdr:twoCellAnchor>
    <xdr:from>
      <xdr:col>1</xdr:col>
      <xdr:colOff>19050</xdr:colOff>
      <xdr:row>36</xdr:row>
      <xdr:rowOff>152400</xdr:rowOff>
    </xdr:from>
    <xdr:to>
      <xdr:col>2</xdr:col>
      <xdr:colOff>150</xdr:colOff>
      <xdr:row>37</xdr:row>
      <xdr:rowOff>47775</xdr:rowOff>
    </xdr:to>
    <xdr:sp macro="" textlink="">
      <xdr:nvSpPr>
        <xdr:cNvPr id="58" name="Ellipse 57">
          <a:extLst>
            <a:ext uri="{FF2B5EF4-FFF2-40B4-BE49-F238E27FC236}">
              <a16:creationId xmlns:a16="http://schemas.microsoft.com/office/drawing/2014/main" id="{69193AF7-8350-4BFB-8318-8C4F72D4B194}"/>
            </a:ext>
          </a:extLst>
        </xdr:cNvPr>
        <xdr:cNvSpPr/>
      </xdr:nvSpPr>
      <xdr:spPr>
        <a:xfrm>
          <a:off x="314325" y="20850225"/>
          <a:ext cx="324000" cy="324000"/>
        </a:xfrm>
        <a:prstGeom prst="ellipse">
          <a:avLst/>
        </a:prstGeom>
        <a:solidFill>
          <a:srgbClr val="167E87"/>
        </a:solidFill>
        <a:ln w="63500" cmpd="sng">
          <a:solidFill>
            <a:schemeClr val="bg1">
              <a:lumMod val="9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2000">
              <a:solidFill>
                <a:schemeClr val="bg1"/>
              </a:solidFill>
              <a:effectLst>
                <a:outerShdw blurRad="50800" dist="38100" dir="2700000" algn="tl" rotWithShape="0">
                  <a:prstClr val="black">
                    <a:alpha val="40000"/>
                  </a:prstClr>
                </a:outerShdw>
              </a:effectLst>
            </a:rPr>
            <a:t>2</a:t>
          </a:r>
        </a:p>
      </xdr:txBody>
    </xdr:sp>
    <xdr:clientData/>
  </xdr:twoCellAnchor>
  <xdr:twoCellAnchor>
    <xdr:from>
      <xdr:col>0</xdr:col>
      <xdr:colOff>285750</xdr:colOff>
      <xdr:row>50</xdr:row>
      <xdr:rowOff>323850</xdr:rowOff>
    </xdr:from>
    <xdr:to>
      <xdr:col>1</xdr:col>
      <xdr:colOff>314475</xdr:colOff>
      <xdr:row>51</xdr:row>
      <xdr:rowOff>47775</xdr:rowOff>
    </xdr:to>
    <xdr:sp macro="" textlink="">
      <xdr:nvSpPr>
        <xdr:cNvPr id="59" name="Ellipse 58">
          <a:extLst>
            <a:ext uri="{FF2B5EF4-FFF2-40B4-BE49-F238E27FC236}">
              <a16:creationId xmlns:a16="http://schemas.microsoft.com/office/drawing/2014/main" id="{A06861F3-EB60-45C1-BFAC-2407435A82B3}"/>
            </a:ext>
          </a:extLst>
        </xdr:cNvPr>
        <xdr:cNvSpPr/>
      </xdr:nvSpPr>
      <xdr:spPr>
        <a:xfrm>
          <a:off x="285750" y="35347275"/>
          <a:ext cx="324000" cy="324000"/>
        </a:xfrm>
        <a:prstGeom prst="ellipse">
          <a:avLst/>
        </a:prstGeom>
        <a:solidFill>
          <a:srgbClr val="167E87"/>
        </a:solidFill>
        <a:ln w="63500" cmpd="sng">
          <a:solidFill>
            <a:schemeClr val="bg1">
              <a:lumMod val="95000"/>
            </a:schemeClr>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2000">
              <a:solidFill>
                <a:schemeClr val="bg1"/>
              </a:solidFill>
              <a:effectLst>
                <a:outerShdw blurRad="50800" dist="38100" dir="2700000" algn="tl" rotWithShape="0">
                  <a:prstClr val="black">
                    <a:alpha val="40000"/>
                  </a:prstClr>
                </a:outerShdw>
              </a:effectLst>
            </a:rPr>
            <a:t>3</a:t>
          </a:r>
        </a:p>
      </xdr:txBody>
    </xdr:sp>
    <xdr:clientData/>
  </xdr:twoCellAnchor>
  <xdr:twoCellAnchor editAs="absolute">
    <xdr:from>
      <xdr:col>8</xdr:col>
      <xdr:colOff>828675</xdr:colOff>
      <xdr:row>58</xdr:row>
      <xdr:rowOff>247650</xdr:rowOff>
    </xdr:from>
    <xdr:to>
      <xdr:col>9</xdr:col>
      <xdr:colOff>98821</xdr:colOff>
      <xdr:row>59</xdr:row>
      <xdr:rowOff>249900</xdr:rowOff>
    </xdr:to>
    <xdr:sp macro="" textlink="">
      <xdr:nvSpPr>
        <xdr:cNvPr id="60" name="Rectangle : coins arrondis 59">
          <a:hlinkClick xmlns:r="http://schemas.openxmlformats.org/officeDocument/2006/relationships" r:id="rId19"/>
          <a:extLst>
            <a:ext uri="{FF2B5EF4-FFF2-40B4-BE49-F238E27FC236}">
              <a16:creationId xmlns:a16="http://schemas.microsoft.com/office/drawing/2014/main" id="{65F08AC5-359A-4542-9489-10B5C16944B4}"/>
            </a:ext>
          </a:extLst>
        </xdr:cNvPr>
        <xdr:cNvSpPr/>
      </xdr:nvSpPr>
      <xdr:spPr>
        <a:xfrm>
          <a:off x="6038850" y="39071550"/>
          <a:ext cx="927496" cy="288000"/>
        </a:xfrm>
        <a:prstGeom prst="roundRect">
          <a:avLst/>
        </a:prstGeom>
        <a:solidFill>
          <a:srgbClr val="DA0000"/>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100">
              <a:solidFill>
                <a:schemeClr val="lt1"/>
              </a:solidFill>
              <a:latin typeface="+mn-lt"/>
              <a:ea typeface="+mn-ea"/>
              <a:cs typeface="+mn-cs"/>
            </a:rPr>
            <a:t>ANNEXE  </a:t>
          </a:r>
          <a:r>
            <a:rPr lang="fr-FR" sz="1400" b="1">
              <a:solidFill>
                <a:schemeClr val="lt1"/>
              </a:solidFill>
              <a:latin typeface="+mn-lt"/>
              <a:ea typeface="+mn-ea"/>
              <a:cs typeface="+mn-cs"/>
            </a:rPr>
            <a:t>8</a:t>
          </a:r>
          <a:endParaRPr lang="fr-FR" sz="1100" b="1">
            <a:solidFill>
              <a:schemeClr val="lt1"/>
            </a:solidFill>
            <a:latin typeface="+mn-lt"/>
            <a:ea typeface="+mn-ea"/>
            <a:cs typeface="+mn-cs"/>
          </a:endParaRPr>
        </a:p>
      </xdr:txBody>
    </xdr:sp>
    <xdr:clientData/>
  </xdr:twoCellAnchor>
  <xdr:twoCellAnchor editAs="absolute">
    <xdr:from>
      <xdr:col>6</xdr:col>
      <xdr:colOff>581025</xdr:colOff>
      <xdr:row>60</xdr:row>
      <xdr:rowOff>276225</xdr:rowOff>
    </xdr:from>
    <xdr:to>
      <xdr:col>7</xdr:col>
      <xdr:colOff>746521</xdr:colOff>
      <xdr:row>61</xdr:row>
      <xdr:rowOff>249900</xdr:rowOff>
    </xdr:to>
    <xdr:sp macro="" textlink="">
      <xdr:nvSpPr>
        <xdr:cNvPr id="61" name="Rectangle : coins arrondis 60">
          <a:hlinkClick xmlns:r="http://schemas.openxmlformats.org/officeDocument/2006/relationships" r:id="rId20"/>
          <a:extLst>
            <a:ext uri="{FF2B5EF4-FFF2-40B4-BE49-F238E27FC236}">
              <a16:creationId xmlns:a16="http://schemas.microsoft.com/office/drawing/2014/main" id="{F233DCA7-CF3C-4544-868C-5750A4BCF679}"/>
            </a:ext>
          </a:extLst>
        </xdr:cNvPr>
        <xdr:cNvSpPr/>
      </xdr:nvSpPr>
      <xdr:spPr>
        <a:xfrm>
          <a:off x="4267200" y="39700200"/>
          <a:ext cx="927496" cy="288000"/>
        </a:xfrm>
        <a:prstGeom prst="roundRect">
          <a:avLst/>
        </a:prstGeom>
        <a:solidFill>
          <a:srgbClr val="DA0000"/>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100">
              <a:solidFill>
                <a:schemeClr val="lt1"/>
              </a:solidFill>
              <a:latin typeface="+mn-lt"/>
              <a:ea typeface="+mn-ea"/>
              <a:cs typeface="+mn-cs"/>
            </a:rPr>
            <a:t>ANNEXE  </a:t>
          </a:r>
          <a:r>
            <a:rPr lang="fr-FR" sz="1400" b="1">
              <a:solidFill>
                <a:schemeClr val="lt1"/>
              </a:solidFill>
              <a:latin typeface="+mn-lt"/>
              <a:ea typeface="+mn-ea"/>
              <a:cs typeface="+mn-cs"/>
            </a:rPr>
            <a:t>10</a:t>
          </a:r>
          <a:endParaRPr lang="fr-FR" sz="1100" b="1">
            <a:solidFill>
              <a:schemeClr val="lt1"/>
            </a:solidFill>
            <a:latin typeface="+mn-lt"/>
            <a:ea typeface="+mn-ea"/>
            <a:cs typeface="+mn-cs"/>
          </a:endParaRPr>
        </a:p>
      </xdr:txBody>
    </xdr:sp>
    <xdr:clientData/>
  </xdr:twoCellAnchor>
  <xdr:twoCellAnchor editAs="absolute">
    <xdr:from>
      <xdr:col>8</xdr:col>
      <xdr:colOff>314325</xdr:colOff>
      <xdr:row>59</xdr:row>
      <xdr:rowOff>304800</xdr:rowOff>
    </xdr:from>
    <xdr:to>
      <xdr:col>8</xdr:col>
      <xdr:colOff>1241821</xdr:colOff>
      <xdr:row>60</xdr:row>
      <xdr:rowOff>278475</xdr:rowOff>
    </xdr:to>
    <xdr:sp macro="" textlink="">
      <xdr:nvSpPr>
        <xdr:cNvPr id="62" name="Rectangle : coins arrondis 61">
          <a:hlinkClick xmlns:r="http://schemas.openxmlformats.org/officeDocument/2006/relationships" r:id="rId21"/>
          <a:extLst>
            <a:ext uri="{FF2B5EF4-FFF2-40B4-BE49-F238E27FC236}">
              <a16:creationId xmlns:a16="http://schemas.microsoft.com/office/drawing/2014/main" id="{C464333C-81D5-4CB4-A4D0-CA9ACA45E047}"/>
            </a:ext>
          </a:extLst>
        </xdr:cNvPr>
        <xdr:cNvSpPr/>
      </xdr:nvSpPr>
      <xdr:spPr>
        <a:xfrm>
          <a:off x="5524500" y="39414450"/>
          <a:ext cx="927496" cy="288000"/>
        </a:xfrm>
        <a:prstGeom prst="roundRect">
          <a:avLst/>
        </a:prstGeom>
        <a:solidFill>
          <a:srgbClr val="DA0000"/>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100">
              <a:solidFill>
                <a:schemeClr val="lt1"/>
              </a:solidFill>
              <a:latin typeface="+mn-lt"/>
              <a:ea typeface="+mn-ea"/>
              <a:cs typeface="+mn-cs"/>
            </a:rPr>
            <a:t>ANNEXE  </a:t>
          </a:r>
          <a:r>
            <a:rPr lang="fr-FR" sz="1400" b="1">
              <a:solidFill>
                <a:schemeClr val="lt1"/>
              </a:solidFill>
              <a:latin typeface="+mn-lt"/>
              <a:ea typeface="+mn-ea"/>
              <a:cs typeface="+mn-cs"/>
            </a:rPr>
            <a:t>9</a:t>
          </a:r>
          <a:endParaRPr lang="fr-FR" sz="1100" b="1">
            <a:solidFill>
              <a:schemeClr val="lt1"/>
            </a:solidFill>
            <a:latin typeface="+mn-lt"/>
            <a:ea typeface="+mn-ea"/>
            <a:cs typeface="+mn-cs"/>
          </a:endParaRPr>
        </a:p>
      </xdr:txBody>
    </xdr:sp>
    <xdr:clientData/>
  </xdr:twoCellAnchor>
  <xdr:twoCellAnchor editAs="absolute">
    <xdr:from>
      <xdr:col>8</xdr:col>
      <xdr:colOff>561975</xdr:colOff>
      <xdr:row>71</xdr:row>
      <xdr:rowOff>257175</xdr:rowOff>
    </xdr:from>
    <xdr:to>
      <xdr:col>8</xdr:col>
      <xdr:colOff>1489471</xdr:colOff>
      <xdr:row>71</xdr:row>
      <xdr:rowOff>545175</xdr:rowOff>
    </xdr:to>
    <xdr:sp macro="" textlink="">
      <xdr:nvSpPr>
        <xdr:cNvPr id="63" name="Rectangle : coins arrondis 62">
          <a:hlinkClick xmlns:r="http://schemas.openxmlformats.org/officeDocument/2006/relationships" r:id="rId22"/>
          <a:extLst>
            <a:ext uri="{FF2B5EF4-FFF2-40B4-BE49-F238E27FC236}">
              <a16:creationId xmlns:a16="http://schemas.microsoft.com/office/drawing/2014/main" id="{3E9AC8E3-C44B-4F62-9E4B-AF46AC03720D}"/>
            </a:ext>
          </a:extLst>
        </xdr:cNvPr>
        <xdr:cNvSpPr/>
      </xdr:nvSpPr>
      <xdr:spPr>
        <a:xfrm>
          <a:off x="5772150" y="46701075"/>
          <a:ext cx="927496" cy="288000"/>
        </a:xfrm>
        <a:prstGeom prst="roundRect">
          <a:avLst/>
        </a:prstGeom>
        <a:solidFill>
          <a:srgbClr val="DA0000"/>
        </a:solidFill>
        <a:ln w="12700">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fr-FR" sz="1100">
              <a:solidFill>
                <a:schemeClr val="lt1"/>
              </a:solidFill>
              <a:latin typeface="+mn-lt"/>
              <a:ea typeface="+mn-ea"/>
              <a:cs typeface="+mn-cs"/>
            </a:rPr>
            <a:t>ANNEXE  </a:t>
          </a:r>
          <a:r>
            <a:rPr lang="fr-FR" sz="1400" b="1">
              <a:solidFill>
                <a:schemeClr val="lt1"/>
              </a:solidFill>
              <a:latin typeface="+mn-lt"/>
              <a:ea typeface="+mn-ea"/>
              <a:cs typeface="+mn-cs"/>
            </a:rPr>
            <a:t>12</a:t>
          </a:r>
          <a:endParaRPr lang="fr-FR" sz="1100" b="1">
            <a:solidFill>
              <a:schemeClr val="lt1"/>
            </a:solidFill>
            <a:latin typeface="+mn-lt"/>
            <a:ea typeface="+mn-ea"/>
            <a:cs typeface="+mn-cs"/>
          </a:endParaRPr>
        </a:p>
      </xdr:txBody>
    </xdr:sp>
    <xdr:clientData/>
  </xdr:twoCellAnchor>
  <xdr:twoCellAnchor editAs="oneCell">
    <xdr:from>
      <xdr:col>8</xdr:col>
      <xdr:colOff>266700</xdr:colOff>
      <xdr:row>76</xdr:row>
      <xdr:rowOff>219075</xdr:rowOff>
    </xdr:from>
    <xdr:to>
      <xdr:col>8</xdr:col>
      <xdr:colOff>1504950</xdr:colOff>
      <xdr:row>76</xdr:row>
      <xdr:rowOff>690454</xdr:rowOff>
    </xdr:to>
    <xdr:pic>
      <xdr:nvPicPr>
        <xdr:cNvPr id="19" name="Image 18">
          <a:extLst>
            <a:ext uri="{FF2B5EF4-FFF2-40B4-BE49-F238E27FC236}">
              <a16:creationId xmlns:a16="http://schemas.microsoft.com/office/drawing/2014/main" id="{A3D1CA59-9E39-4993-AA2D-316376C3F032}"/>
            </a:ext>
          </a:extLst>
        </xdr:cNvPr>
        <xdr:cNvPicPr>
          <a:picLocks noChangeAspect="1"/>
        </xdr:cNvPicPr>
      </xdr:nvPicPr>
      <xdr:blipFill>
        <a:blip xmlns:r="http://schemas.openxmlformats.org/officeDocument/2006/relationships" r:embed="rId23"/>
        <a:stretch>
          <a:fillRect/>
        </a:stretch>
      </xdr:blipFill>
      <xdr:spPr>
        <a:xfrm>
          <a:off x="5476875" y="52758975"/>
          <a:ext cx="1238250" cy="471379"/>
        </a:xfrm>
        <a:prstGeom prst="rect">
          <a:avLst/>
        </a:prstGeom>
      </xdr:spPr>
    </xdr:pic>
    <xdr:clientData/>
  </xdr:twoCellAnchor>
  <xdr:twoCellAnchor>
    <xdr:from>
      <xdr:col>2</xdr:col>
      <xdr:colOff>95250</xdr:colOff>
      <xdr:row>47</xdr:row>
      <xdr:rowOff>1876426</xdr:rowOff>
    </xdr:from>
    <xdr:to>
      <xdr:col>7</xdr:col>
      <xdr:colOff>429900</xdr:colOff>
      <xdr:row>48</xdr:row>
      <xdr:rowOff>728953</xdr:rowOff>
    </xdr:to>
    <xdr:grpSp>
      <xdr:nvGrpSpPr>
        <xdr:cNvPr id="38" name="Groupe 37">
          <a:extLst>
            <a:ext uri="{FF2B5EF4-FFF2-40B4-BE49-F238E27FC236}">
              <a16:creationId xmlns:a16="http://schemas.microsoft.com/office/drawing/2014/main" id="{766C6511-3C83-47B0-89E2-FD3BF1815738}"/>
            </a:ext>
          </a:extLst>
        </xdr:cNvPr>
        <xdr:cNvGrpSpPr/>
      </xdr:nvGrpSpPr>
      <xdr:grpSpPr>
        <a:xfrm>
          <a:off x="733425" y="34270951"/>
          <a:ext cx="4144650" cy="757527"/>
          <a:chOff x="733425" y="34051876"/>
          <a:chExt cx="4216650" cy="757527"/>
        </a:xfrm>
      </xdr:grpSpPr>
      <xdr:pic>
        <xdr:nvPicPr>
          <xdr:cNvPr id="3" name="Image 2">
            <a:extLst>
              <a:ext uri="{FF2B5EF4-FFF2-40B4-BE49-F238E27FC236}">
                <a16:creationId xmlns:a16="http://schemas.microsoft.com/office/drawing/2014/main" id="{295D30A8-4A54-4378-B34C-9EA6E2DD4FDB}"/>
              </a:ext>
            </a:extLst>
          </xdr:cNvPr>
          <xdr:cNvPicPr>
            <a:picLocks noChangeAspect="1"/>
          </xdr:cNvPicPr>
        </xdr:nvPicPr>
        <xdr:blipFill rotWithShape="1">
          <a:blip xmlns:r="http://schemas.openxmlformats.org/officeDocument/2006/relationships" r:embed="rId24"/>
          <a:srcRect b="7977"/>
          <a:stretch/>
        </xdr:blipFill>
        <xdr:spPr>
          <a:xfrm>
            <a:off x="733425" y="34051876"/>
            <a:ext cx="3686175" cy="757527"/>
          </a:xfrm>
          <a:prstGeom prst="rect">
            <a:avLst/>
          </a:prstGeom>
        </xdr:spPr>
      </xdr:pic>
      <xdr:grpSp>
        <xdr:nvGrpSpPr>
          <xdr:cNvPr id="20" name="Groupe 19">
            <a:extLst>
              <a:ext uri="{FF2B5EF4-FFF2-40B4-BE49-F238E27FC236}">
                <a16:creationId xmlns:a16="http://schemas.microsoft.com/office/drawing/2014/main" id="{1401BF3E-51FA-41CE-9648-79E1B73F65D1}"/>
              </a:ext>
            </a:extLst>
          </xdr:cNvPr>
          <xdr:cNvGrpSpPr/>
        </xdr:nvGrpSpPr>
        <xdr:grpSpPr>
          <a:xfrm>
            <a:off x="4410075" y="34147125"/>
            <a:ext cx="468000" cy="314325"/>
            <a:chOff x="4448175" y="34166175"/>
            <a:chExt cx="361950" cy="323850"/>
          </a:xfrm>
          <a:effectLst>
            <a:outerShdw blurRad="50800" dist="38100" algn="l" rotWithShape="0">
              <a:prstClr val="black">
                <a:alpha val="40000"/>
              </a:prstClr>
            </a:outerShdw>
          </a:effectLst>
        </xdr:grpSpPr>
        <xdr:cxnSp macro="">
          <xdr:nvCxnSpPr>
            <xdr:cNvPr id="15" name="Connecteur droit avec flèche 14">
              <a:extLst>
                <a:ext uri="{FF2B5EF4-FFF2-40B4-BE49-F238E27FC236}">
                  <a16:creationId xmlns:a16="http://schemas.microsoft.com/office/drawing/2014/main" id="{E5155C85-5928-4ACB-A124-1457B4ADB3C1}"/>
                </a:ext>
              </a:extLst>
            </xdr:cNvPr>
            <xdr:cNvCxnSpPr/>
          </xdr:nvCxnSpPr>
          <xdr:spPr>
            <a:xfrm>
              <a:off x="4448175" y="34490025"/>
              <a:ext cx="361950" cy="0"/>
            </a:xfrm>
            <a:prstGeom prst="straightConnector1">
              <a:avLst/>
            </a:prstGeom>
            <a:ln w="34925">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54" name="Connecteur droit avec flèche 53">
              <a:extLst>
                <a:ext uri="{FF2B5EF4-FFF2-40B4-BE49-F238E27FC236}">
                  <a16:creationId xmlns:a16="http://schemas.microsoft.com/office/drawing/2014/main" id="{11B1C332-137C-4FD4-B325-A8922A3B4210}"/>
                </a:ext>
              </a:extLst>
            </xdr:cNvPr>
            <xdr:cNvCxnSpPr/>
          </xdr:nvCxnSpPr>
          <xdr:spPr>
            <a:xfrm>
              <a:off x="4448175" y="34166175"/>
              <a:ext cx="361950" cy="0"/>
            </a:xfrm>
            <a:prstGeom prst="straightConnector1">
              <a:avLst/>
            </a:prstGeom>
            <a:ln w="34925">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18" name="Connecteur droit 17">
              <a:extLst>
                <a:ext uri="{FF2B5EF4-FFF2-40B4-BE49-F238E27FC236}">
                  <a16:creationId xmlns:a16="http://schemas.microsoft.com/office/drawing/2014/main" id="{EB8A3171-071E-4143-91B8-F2822A3D19AA}"/>
                </a:ext>
              </a:extLst>
            </xdr:cNvPr>
            <xdr:cNvCxnSpPr/>
          </xdr:nvCxnSpPr>
          <xdr:spPr>
            <a:xfrm>
              <a:off x="4797443" y="34166175"/>
              <a:ext cx="0" cy="314325"/>
            </a:xfrm>
            <a:prstGeom prst="line">
              <a:avLst/>
            </a:prstGeom>
            <a:ln w="34925"/>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xdr:col>
      <xdr:colOff>752475</xdr:colOff>
      <xdr:row>46</xdr:row>
      <xdr:rowOff>1343026</xdr:rowOff>
    </xdr:from>
    <xdr:to>
      <xdr:col>8</xdr:col>
      <xdr:colOff>540000</xdr:colOff>
      <xdr:row>47</xdr:row>
      <xdr:rowOff>1426691</xdr:rowOff>
    </xdr:to>
    <xdr:grpSp>
      <xdr:nvGrpSpPr>
        <xdr:cNvPr id="21" name="Groupe 20">
          <a:extLst>
            <a:ext uri="{FF2B5EF4-FFF2-40B4-BE49-F238E27FC236}">
              <a16:creationId xmlns:a16="http://schemas.microsoft.com/office/drawing/2014/main" id="{D8994A77-5205-40BB-8F41-667F268DABA4}"/>
            </a:ext>
          </a:extLst>
        </xdr:cNvPr>
        <xdr:cNvGrpSpPr/>
      </xdr:nvGrpSpPr>
      <xdr:grpSpPr>
        <a:xfrm>
          <a:off x="1390650" y="32394526"/>
          <a:ext cx="4359525" cy="1426690"/>
          <a:chOff x="1390650" y="32080201"/>
          <a:chExt cx="4359525" cy="1521940"/>
        </a:xfrm>
      </xdr:grpSpPr>
      <xdr:pic>
        <xdr:nvPicPr>
          <xdr:cNvPr id="11" name="Image 10">
            <a:extLst>
              <a:ext uri="{FF2B5EF4-FFF2-40B4-BE49-F238E27FC236}">
                <a16:creationId xmlns:a16="http://schemas.microsoft.com/office/drawing/2014/main" id="{72948E8E-D3EE-4916-84EF-0E70847D8C4C}"/>
              </a:ext>
            </a:extLst>
          </xdr:cNvPr>
          <xdr:cNvPicPr>
            <a:picLocks noChangeAspect="1"/>
          </xdr:cNvPicPr>
        </xdr:nvPicPr>
        <xdr:blipFill>
          <a:blip xmlns:r="http://schemas.openxmlformats.org/officeDocument/2006/relationships" r:embed="rId25"/>
          <a:stretch>
            <a:fillRect/>
          </a:stretch>
        </xdr:blipFill>
        <xdr:spPr>
          <a:xfrm>
            <a:off x="1390650" y="32080201"/>
            <a:ext cx="3743325" cy="1521940"/>
          </a:xfrm>
          <a:prstGeom prst="rect">
            <a:avLst/>
          </a:prstGeom>
        </xdr:spPr>
      </xdr:pic>
      <xdr:cxnSp macro="">
        <xdr:nvCxnSpPr>
          <xdr:cNvPr id="55" name="Connecteur droit avec flèche 54">
            <a:extLst>
              <a:ext uri="{FF2B5EF4-FFF2-40B4-BE49-F238E27FC236}">
                <a16:creationId xmlns:a16="http://schemas.microsoft.com/office/drawing/2014/main" id="{3B9D7E64-8A15-4A58-A607-1FBDB5D0D364}"/>
              </a:ext>
            </a:extLst>
          </xdr:cNvPr>
          <xdr:cNvCxnSpPr/>
        </xdr:nvCxnSpPr>
        <xdr:spPr>
          <a:xfrm>
            <a:off x="5210175" y="32175450"/>
            <a:ext cx="540000" cy="0"/>
          </a:xfrm>
          <a:prstGeom prst="straightConnector1">
            <a:avLst/>
          </a:prstGeom>
          <a:ln w="57150">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200025</xdr:colOff>
      <xdr:row>73</xdr:row>
      <xdr:rowOff>266700</xdr:rowOff>
    </xdr:from>
    <xdr:to>
      <xdr:col>8</xdr:col>
      <xdr:colOff>1485900</xdr:colOff>
      <xdr:row>73</xdr:row>
      <xdr:rowOff>756557</xdr:rowOff>
    </xdr:to>
    <xdr:grpSp>
      <xdr:nvGrpSpPr>
        <xdr:cNvPr id="37" name="Groupe 36">
          <a:extLst>
            <a:ext uri="{FF2B5EF4-FFF2-40B4-BE49-F238E27FC236}">
              <a16:creationId xmlns:a16="http://schemas.microsoft.com/office/drawing/2014/main" id="{59D54865-B3F3-490B-A4F2-7F03C3A8B75E}"/>
            </a:ext>
          </a:extLst>
        </xdr:cNvPr>
        <xdr:cNvGrpSpPr/>
      </xdr:nvGrpSpPr>
      <xdr:grpSpPr>
        <a:xfrm>
          <a:off x="838200" y="48110775"/>
          <a:ext cx="5857875" cy="489857"/>
          <a:chOff x="714375" y="47958375"/>
          <a:chExt cx="5857875" cy="489857"/>
        </a:xfrm>
      </xdr:grpSpPr>
      <xdr:pic>
        <xdr:nvPicPr>
          <xdr:cNvPr id="22" name="Image 21">
            <a:extLst>
              <a:ext uri="{FF2B5EF4-FFF2-40B4-BE49-F238E27FC236}">
                <a16:creationId xmlns:a16="http://schemas.microsoft.com/office/drawing/2014/main" id="{BDA5441D-D1F2-4241-B3DB-41A59B9DC953}"/>
              </a:ext>
            </a:extLst>
          </xdr:cNvPr>
          <xdr:cNvPicPr>
            <a:picLocks noChangeAspect="1"/>
          </xdr:cNvPicPr>
        </xdr:nvPicPr>
        <xdr:blipFill>
          <a:blip xmlns:r="http://schemas.openxmlformats.org/officeDocument/2006/relationships" r:embed="rId26"/>
          <a:stretch>
            <a:fillRect/>
          </a:stretch>
        </xdr:blipFill>
        <xdr:spPr>
          <a:xfrm>
            <a:off x="714375" y="48053625"/>
            <a:ext cx="5572125" cy="394607"/>
          </a:xfrm>
          <a:prstGeom prst="rect">
            <a:avLst/>
          </a:prstGeom>
        </xdr:spPr>
      </xdr:pic>
      <xdr:cxnSp macro="">
        <xdr:nvCxnSpPr>
          <xdr:cNvPr id="56" name="Connecteur droit avec flèche 55">
            <a:extLst>
              <a:ext uri="{FF2B5EF4-FFF2-40B4-BE49-F238E27FC236}">
                <a16:creationId xmlns:a16="http://schemas.microsoft.com/office/drawing/2014/main" id="{C3BFA0AC-C5C5-453A-85FD-72D493FEAEF7}"/>
              </a:ext>
            </a:extLst>
          </xdr:cNvPr>
          <xdr:cNvCxnSpPr/>
        </xdr:nvCxnSpPr>
        <xdr:spPr>
          <a:xfrm flipV="1">
            <a:off x="6229350" y="47958375"/>
            <a:ext cx="342900" cy="263979"/>
          </a:xfrm>
          <a:prstGeom prst="straightConnector1">
            <a:avLst/>
          </a:prstGeom>
          <a:ln w="50800">
            <a:solidFill>
              <a:srgbClr val="00CC99"/>
            </a:solidFill>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238125</xdr:colOff>
      <xdr:row>74</xdr:row>
      <xdr:rowOff>457200</xdr:rowOff>
    </xdr:from>
    <xdr:to>
      <xdr:col>8</xdr:col>
      <xdr:colOff>1619250</xdr:colOff>
      <xdr:row>74</xdr:row>
      <xdr:rowOff>925844</xdr:rowOff>
    </xdr:to>
    <xdr:grpSp>
      <xdr:nvGrpSpPr>
        <xdr:cNvPr id="68" name="Groupe 67">
          <a:extLst>
            <a:ext uri="{FF2B5EF4-FFF2-40B4-BE49-F238E27FC236}">
              <a16:creationId xmlns:a16="http://schemas.microsoft.com/office/drawing/2014/main" id="{C0B994D7-88DA-4E00-AA34-F7F9B0435DAB}"/>
            </a:ext>
          </a:extLst>
        </xdr:cNvPr>
        <xdr:cNvGrpSpPr/>
      </xdr:nvGrpSpPr>
      <xdr:grpSpPr>
        <a:xfrm>
          <a:off x="533400" y="49291875"/>
          <a:ext cx="6296025" cy="468644"/>
          <a:chOff x="495300" y="49901475"/>
          <a:chExt cx="6296025" cy="468644"/>
        </a:xfrm>
      </xdr:grpSpPr>
      <xdr:pic>
        <xdr:nvPicPr>
          <xdr:cNvPr id="23" name="Image 22">
            <a:extLst>
              <a:ext uri="{FF2B5EF4-FFF2-40B4-BE49-F238E27FC236}">
                <a16:creationId xmlns:a16="http://schemas.microsoft.com/office/drawing/2014/main" id="{CF269E74-8003-456A-A5A0-1616CDDF821E}"/>
              </a:ext>
            </a:extLst>
          </xdr:cNvPr>
          <xdr:cNvPicPr>
            <a:picLocks noChangeAspect="1"/>
          </xdr:cNvPicPr>
        </xdr:nvPicPr>
        <xdr:blipFill>
          <a:blip xmlns:r="http://schemas.openxmlformats.org/officeDocument/2006/relationships" r:embed="rId27"/>
          <a:stretch>
            <a:fillRect/>
          </a:stretch>
        </xdr:blipFill>
        <xdr:spPr>
          <a:xfrm>
            <a:off x="495300" y="49968150"/>
            <a:ext cx="5976000" cy="401969"/>
          </a:xfrm>
          <a:prstGeom prst="rect">
            <a:avLst/>
          </a:prstGeom>
        </xdr:spPr>
      </xdr:pic>
      <xdr:cxnSp macro="">
        <xdr:nvCxnSpPr>
          <xdr:cNvPr id="64" name="Connecteur droit avec flèche 63">
            <a:extLst>
              <a:ext uri="{FF2B5EF4-FFF2-40B4-BE49-F238E27FC236}">
                <a16:creationId xmlns:a16="http://schemas.microsoft.com/office/drawing/2014/main" id="{57426187-420F-44CD-A7FF-30E18ECAFBBD}"/>
              </a:ext>
            </a:extLst>
          </xdr:cNvPr>
          <xdr:cNvCxnSpPr/>
        </xdr:nvCxnSpPr>
        <xdr:spPr>
          <a:xfrm flipV="1">
            <a:off x="6448425" y="49901475"/>
            <a:ext cx="342900" cy="263979"/>
          </a:xfrm>
          <a:prstGeom prst="straightConnector1">
            <a:avLst/>
          </a:prstGeom>
          <a:ln w="50800">
            <a:solidFill>
              <a:srgbClr val="FF7D7D"/>
            </a:solidFill>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9525</xdr:colOff>
      <xdr:row>40</xdr:row>
      <xdr:rowOff>542925</xdr:rowOff>
    </xdr:from>
    <xdr:to>
      <xdr:col>9</xdr:col>
      <xdr:colOff>57150</xdr:colOff>
      <xdr:row>42</xdr:row>
      <xdr:rowOff>504825</xdr:rowOff>
    </xdr:to>
    <xdr:grpSp>
      <xdr:nvGrpSpPr>
        <xdr:cNvPr id="67" name="Groupe 66">
          <a:extLst>
            <a:ext uri="{FF2B5EF4-FFF2-40B4-BE49-F238E27FC236}">
              <a16:creationId xmlns:a16="http://schemas.microsoft.com/office/drawing/2014/main" id="{7ED746B6-F567-44CB-A229-23AFB31082C5}"/>
            </a:ext>
          </a:extLst>
        </xdr:cNvPr>
        <xdr:cNvGrpSpPr/>
      </xdr:nvGrpSpPr>
      <xdr:grpSpPr>
        <a:xfrm>
          <a:off x="4457700" y="27298650"/>
          <a:ext cx="2466975" cy="1295400"/>
          <a:chOff x="4457700" y="27060525"/>
          <a:chExt cx="2466975" cy="1295400"/>
        </a:xfrm>
      </xdr:grpSpPr>
      <xdr:pic>
        <xdr:nvPicPr>
          <xdr:cNvPr id="29" name="Image 28">
            <a:extLst>
              <a:ext uri="{FF2B5EF4-FFF2-40B4-BE49-F238E27FC236}">
                <a16:creationId xmlns:a16="http://schemas.microsoft.com/office/drawing/2014/main" id="{55051CDF-586A-4814-985B-CBA268AB289F}"/>
              </a:ext>
            </a:extLst>
          </xdr:cNvPr>
          <xdr:cNvPicPr>
            <a:picLocks noChangeAspect="1"/>
          </xdr:cNvPicPr>
        </xdr:nvPicPr>
        <xdr:blipFill rotWithShape="1">
          <a:blip xmlns:r="http://schemas.openxmlformats.org/officeDocument/2006/relationships" r:embed="rId28"/>
          <a:srcRect t="1" b="-1017"/>
          <a:stretch/>
        </xdr:blipFill>
        <xdr:spPr>
          <a:xfrm>
            <a:off x="4457700" y="27060525"/>
            <a:ext cx="2006150" cy="1295400"/>
          </a:xfrm>
          <a:prstGeom prst="rect">
            <a:avLst/>
          </a:prstGeom>
          <a:effectLst>
            <a:outerShdw blurRad="50800" dist="38100" dir="5400000" algn="t" rotWithShape="0">
              <a:prstClr val="black">
                <a:alpha val="40000"/>
              </a:prstClr>
            </a:outerShdw>
          </a:effectLst>
        </xdr:spPr>
      </xdr:pic>
      <xdr:cxnSp macro="">
        <xdr:nvCxnSpPr>
          <xdr:cNvPr id="65" name="Connecteur droit avec flèche 64">
            <a:extLst>
              <a:ext uri="{FF2B5EF4-FFF2-40B4-BE49-F238E27FC236}">
                <a16:creationId xmlns:a16="http://schemas.microsoft.com/office/drawing/2014/main" id="{1C7AD3CB-5AD6-435A-AEBF-1C40BD79BE9C}"/>
              </a:ext>
            </a:extLst>
          </xdr:cNvPr>
          <xdr:cNvCxnSpPr/>
        </xdr:nvCxnSpPr>
        <xdr:spPr>
          <a:xfrm flipV="1">
            <a:off x="6496050" y="27174825"/>
            <a:ext cx="428625" cy="152400"/>
          </a:xfrm>
          <a:prstGeom prst="straightConnector1">
            <a:avLst/>
          </a:prstGeom>
          <a:ln w="50800">
            <a:solidFill>
              <a:srgbClr val="F2B800"/>
            </a:solidFill>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2</xdr:col>
      <xdr:colOff>1</xdr:colOff>
      <xdr:row>35</xdr:row>
      <xdr:rowOff>0</xdr:rowOff>
    </xdr:from>
    <xdr:to>
      <xdr:col>8</xdr:col>
      <xdr:colOff>1093733</xdr:colOff>
      <xdr:row>35</xdr:row>
      <xdr:rowOff>714375</xdr:rowOff>
    </xdr:to>
    <xdr:pic>
      <xdr:nvPicPr>
        <xdr:cNvPr id="9" name="Image 8">
          <a:extLst>
            <a:ext uri="{FF2B5EF4-FFF2-40B4-BE49-F238E27FC236}">
              <a16:creationId xmlns:a16="http://schemas.microsoft.com/office/drawing/2014/main" id="{37B2CECC-D50C-4B61-A014-C11FE7842894}"/>
            </a:ext>
          </a:extLst>
        </xdr:cNvPr>
        <xdr:cNvPicPr>
          <a:picLocks noChangeAspect="1"/>
        </xdr:cNvPicPr>
      </xdr:nvPicPr>
      <xdr:blipFill>
        <a:blip xmlns:r="http://schemas.openxmlformats.org/officeDocument/2006/relationships" r:embed="rId29"/>
        <a:stretch>
          <a:fillRect/>
        </a:stretch>
      </xdr:blipFill>
      <xdr:spPr>
        <a:xfrm>
          <a:off x="638176" y="19773900"/>
          <a:ext cx="5665732" cy="714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190501</xdr:colOff>
      <xdr:row>0</xdr:row>
      <xdr:rowOff>16565</xdr:rowOff>
    </xdr:from>
    <xdr:to>
      <xdr:col>1</xdr:col>
      <xdr:colOff>1304610</xdr:colOff>
      <xdr:row>3</xdr:row>
      <xdr:rowOff>140804</xdr:rowOff>
    </xdr:to>
    <xdr:pic>
      <xdr:nvPicPr>
        <xdr:cNvPr id="3" name="Image 2">
          <a:extLst>
            <a:ext uri="{FF2B5EF4-FFF2-40B4-BE49-F238E27FC236}">
              <a16:creationId xmlns:a16="http://schemas.microsoft.com/office/drawing/2014/main" id="{F2105DC7-5E6F-4636-8A58-BC6D9D3D129B}"/>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5310"/>
        <a:stretch/>
      </xdr:blipFill>
      <xdr:spPr>
        <a:xfrm>
          <a:off x="190501" y="16565"/>
          <a:ext cx="1404000" cy="886239"/>
        </a:xfrm>
        <a:prstGeom prst="rect">
          <a:avLst/>
        </a:prstGeom>
      </xdr:spPr>
    </xdr:pic>
    <xdr:clientData/>
  </xdr:twoCellAnchor>
  <xdr:twoCellAnchor editAs="oneCell">
    <xdr:from>
      <xdr:col>9</xdr:col>
      <xdr:colOff>356566</xdr:colOff>
      <xdr:row>0</xdr:row>
      <xdr:rowOff>16565</xdr:rowOff>
    </xdr:from>
    <xdr:to>
      <xdr:col>9</xdr:col>
      <xdr:colOff>1567069</xdr:colOff>
      <xdr:row>4</xdr:row>
      <xdr:rowOff>19893</xdr:rowOff>
    </xdr:to>
    <xdr:pic>
      <xdr:nvPicPr>
        <xdr:cNvPr id="4" name="Image 3">
          <a:hlinkClick xmlns:r="http://schemas.openxmlformats.org/officeDocument/2006/relationships" r:id="rId2"/>
          <a:extLst>
            <a:ext uri="{FF2B5EF4-FFF2-40B4-BE49-F238E27FC236}">
              <a16:creationId xmlns:a16="http://schemas.microsoft.com/office/drawing/2014/main" id="{39477DE3-CCCA-4310-AC67-B79D73A93408}"/>
            </a:ext>
          </a:extLst>
        </xdr:cNvPr>
        <xdr:cNvPicPr>
          <a:picLocks noChangeAspect="1"/>
        </xdr:cNvPicPr>
      </xdr:nvPicPr>
      <xdr:blipFill>
        <a:blip xmlns:r="http://schemas.openxmlformats.org/officeDocument/2006/relationships" r:embed="rId3"/>
        <a:stretch>
          <a:fillRect/>
        </a:stretch>
      </xdr:blipFill>
      <xdr:spPr>
        <a:xfrm>
          <a:off x="14635783" y="16565"/>
          <a:ext cx="1210503" cy="947545"/>
        </a:xfrm>
        <a:prstGeom prst="rect">
          <a:avLst/>
        </a:prstGeom>
      </xdr:spPr>
    </xdr:pic>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149086</xdr:colOff>
      <xdr:row>0</xdr:row>
      <xdr:rowOff>0</xdr:rowOff>
    </xdr:from>
    <xdr:to>
      <xdr:col>1</xdr:col>
      <xdr:colOff>1176131</xdr:colOff>
      <xdr:row>1</xdr:row>
      <xdr:rowOff>1</xdr:rowOff>
    </xdr:to>
    <xdr:pic>
      <xdr:nvPicPr>
        <xdr:cNvPr id="4" name="Image 3">
          <a:extLst>
            <a:ext uri="{FF2B5EF4-FFF2-40B4-BE49-F238E27FC236}">
              <a16:creationId xmlns:a16="http://schemas.microsoft.com/office/drawing/2014/main" id="{C019C031-3946-4FAF-96B1-E4E363E11043}"/>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539" t="6195" r="5021" b="6195"/>
        <a:stretch/>
      </xdr:blipFill>
      <xdr:spPr>
        <a:xfrm>
          <a:off x="149086" y="0"/>
          <a:ext cx="1283806" cy="819979"/>
        </a:xfrm>
        <a:prstGeom prst="rect">
          <a:avLst/>
        </a:prstGeom>
      </xdr:spPr>
    </xdr:pic>
    <xdr:clientData/>
  </xdr:twoCellAnchor>
  <xdr:twoCellAnchor editAs="oneCell">
    <xdr:from>
      <xdr:col>11</xdr:col>
      <xdr:colOff>686964</xdr:colOff>
      <xdr:row>0</xdr:row>
      <xdr:rowOff>41414</xdr:rowOff>
    </xdr:from>
    <xdr:to>
      <xdr:col>12</xdr:col>
      <xdr:colOff>389205</xdr:colOff>
      <xdr:row>1</xdr:row>
      <xdr:rowOff>167739</xdr:rowOff>
    </xdr:to>
    <xdr:pic>
      <xdr:nvPicPr>
        <xdr:cNvPr id="5" name="Image 4">
          <a:hlinkClick xmlns:r="http://schemas.openxmlformats.org/officeDocument/2006/relationships" r:id="rId2"/>
          <a:extLst>
            <a:ext uri="{FF2B5EF4-FFF2-40B4-BE49-F238E27FC236}">
              <a16:creationId xmlns:a16="http://schemas.microsoft.com/office/drawing/2014/main" id="{9A0F6DEC-D5CB-4F50-88E6-264B240DEE1D}"/>
            </a:ext>
          </a:extLst>
        </xdr:cNvPr>
        <xdr:cNvPicPr>
          <a:picLocks noChangeAspect="1"/>
        </xdr:cNvPicPr>
      </xdr:nvPicPr>
      <xdr:blipFill>
        <a:blip xmlns:r="http://schemas.openxmlformats.org/officeDocument/2006/relationships" r:embed="rId3"/>
        <a:stretch>
          <a:fillRect/>
        </a:stretch>
      </xdr:blipFill>
      <xdr:spPr>
        <a:xfrm>
          <a:off x="10581758" y="41414"/>
          <a:ext cx="1203829" cy="944354"/>
        </a:xfrm>
        <a:prstGeom prst="rect">
          <a:avLst/>
        </a:prstGeom>
      </xdr:spPr>
    </xdr:pic>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1</xdr:col>
      <xdr:colOff>5568397</xdr:colOff>
      <xdr:row>3</xdr:row>
      <xdr:rowOff>74540</xdr:rowOff>
    </xdr:from>
    <xdr:to>
      <xdr:col>3</xdr:col>
      <xdr:colOff>41413</xdr:colOff>
      <xdr:row>5</xdr:row>
      <xdr:rowOff>125478</xdr:rowOff>
    </xdr:to>
    <xdr:sp macro="" textlink="">
      <xdr:nvSpPr>
        <xdr:cNvPr id="4" name="Rectangle : coins arrondis 3">
          <a:extLst>
            <a:ext uri="{FF2B5EF4-FFF2-40B4-BE49-F238E27FC236}">
              <a16:creationId xmlns:a16="http://schemas.microsoft.com/office/drawing/2014/main" id="{E30F7BF0-B55B-D254-FE99-E358712C40B2}"/>
            </a:ext>
          </a:extLst>
        </xdr:cNvPr>
        <xdr:cNvSpPr/>
      </xdr:nvSpPr>
      <xdr:spPr>
        <a:xfrm>
          <a:off x="8218832" y="1714497"/>
          <a:ext cx="1811407" cy="506481"/>
        </a:xfrm>
        <a:prstGeom prst="roundRect">
          <a:avLst/>
        </a:prstGeom>
        <a:noFill/>
        <a:ln w="22225">
          <a:solidFill>
            <a:schemeClr val="bg2">
              <a:lumMod val="75000"/>
              <a:alpha val="98000"/>
            </a:schemeClr>
          </a:solidFill>
        </a:ln>
        <a:effectLst>
          <a:outerShdw blurRad="63500" dist="38100" dir="18900000" algn="bl" rotWithShape="0">
            <a:prstClr val="black">
              <a:alpha val="5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fPrintsWithSheet="0"/>
  </xdr:twoCellAnchor>
  <xdr:twoCellAnchor editAs="absolute">
    <xdr:from>
      <xdr:col>2</xdr:col>
      <xdr:colOff>949188</xdr:colOff>
      <xdr:row>0</xdr:row>
      <xdr:rowOff>54665</xdr:rowOff>
    </xdr:from>
    <xdr:to>
      <xdr:col>3</xdr:col>
      <xdr:colOff>573821</xdr:colOff>
      <xdr:row>2</xdr:row>
      <xdr:rowOff>122089</xdr:rowOff>
    </xdr:to>
    <xdr:pic>
      <xdr:nvPicPr>
        <xdr:cNvPr id="5" name="Image 4">
          <a:hlinkClick xmlns:r="http://schemas.openxmlformats.org/officeDocument/2006/relationships" r:id="rId1"/>
          <a:extLst>
            <a:ext uri="{FF2B5EF4-FFF2-40B4-BE49-F238E27FC236}">
              <a16:creationId xmlns:a16="http://schemas.microsoft.com/office/drawing/2014/main" id="{DD5CE1AC-1980-4D51-81C5-B573CB8D3251}"/>
            </a:ext>
          </a:extLst>
        </xdr:cNvPr>
        <xdr:cNvPicPr>
          <a:picLocks noChangeAspect="1"/>
        </xdr:cNvPicPr>
      </xdr:nvPicPr>
      <xdr:blipFill>
        <a:blip xmlns:r="http://schemas.openxmlformats.org/officeDocument/2006/relationships" r:embed="rId2"/>
        <a:stretch>
          <a:fillRect/>
        </a:stretch>
      </xdr:blipFill>
      <xdr:spPr>
        <a:xfrm>
          <a:off x="9182101" y="54665"/>
          <a:ext cx="1380546" cy="1077902"/>
        </a:xfrm>
        <a:prstGeom prst="rect">
          <a:avLst/>
        </a:prstGeom>
      </xdr:spPr>
    </xdr:pic>
    <xdr:clientData fPrintsWithSheet="0"/>
  </xdr:twoCellAnchor>
  <xdr:twoCellAnchor>
    <xdr:from>
      <xdr:col>2</xdr:col>
      <xdr:colOff>95250</xdr:colOff>
      <xdr:row>0</xdr:row>
      <xdr:rowOff>47626</xdr:rowOff>
    </xdr:from>
    <xdr:to>
      <xdr:col>2</xdr:col>
      <xdr:colOff>95250</xdr:colOff>
      <xdr:row>0</xdr:row>
      <xdr:rowOff>443626</xdr:rowOff>
    </xdr:to>
    <xdr:cxnSp macro="">
      <xdr:nvCxnSpPr>
        <xdr:cNvPr id="6" name="Connecteur droit avec flèche 5">
          <a:extLst>
            <a:ext uri="{FF2B5EF4-FFF2-40B4-BE49-F238E27FC236}">
              <a16:creationId xmlns:a16="http://schemas.microsoft.com/office/drawing/2014/main" id="{E131C993-55C5-47B8-A175-6069E6F14F95}"/>
            </a:ext>
          </a:extLst>
        </xdr:cNvPr>
        <xdr:cNvCxnSpPr/>
      </xdr:nvCxnSpPr>
      <xdr:spPr>
        <a:xfrm flipV="1">
          <a:off x="8401050" y="47626"/>
          <a:ext cx="0" cy="396000"/>
        </a:xfrm>
        <a:prstGeom prst="straightConnector1">
          <a:avLst/>
        </a:prstGeom>
        <a:ln w="50800">
          <a:solidFill>
            <a:srgbClr val="00CC99"/>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85725</xdr:colOff>
      <xdr:row>2</xdr:row>
      <xdr:rowOff>1</xdr:rowOff>
    </xdr:from>
    <xdr:to>
      <xdr:col>2</xdr:col>
      <xdr:colOff>95250</xdr:colOff>
      <xdr:row>2</xdr:row>
      <xdr:rowOff>396001</xdr:rowOff>
    </xdr:to>
    <xdr:cxnSp macro="">
      <xdr:nvCxnSpPr>
        <xdr:cNvPr id="7" name="Connecteur droit avec flèche 6">
          <a:extLst>
            <a:ext uri="{FF2B5EF4-FFF2-40B4-BE49-F238E27FC236}">
              <a16:creationId xmlns:a16="http://schemas.microsoft.com/office/drawing/2014/main" id="{4DD1C610-B46A-49DA-9BF8-0B5C5E7243C3}"/>
            </a:ext>
          </a:extLst>
        </xdr:cNvPr>
        <xdr:cNvCxnSpPr/>
      </xdr:nvCxnSpPr>
      <xdr:spPr>
        <a:xfrm flipH="1" flipV="1">
          <a:off x="8391525" y="1009651"/>
          <a:ext cx="9525" cy="396000"/>
        </a:xfrm>
        <a:prstGeom prst="straightConnector1">
          <a:avLst/>
        </a:prstGeom>
        <a:ln w="50800">
          <a:solidFill>
            <a:srgbClr val="FF7D7D"/>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03C92-91CE-4009-9A59-F39714F055EC}">
  <sheetPr codeName="Feuil3">
    <tabColor rgb="FFFFFF00"/>
  </sheetPr>
  <dimension ref="B1:N84"/>
  <sheetViews>
    <sheetView showGridLines="0" tabSelected="1" zoomScaleNormal="100" zoomScaleSheetLayoutView="100" workbookViewId="0">
      <selection activeCell="D2" sqref="D2:I2"/>
    </sheetView>
  </sheetViews>
  <sheetFormatPr baseColWidth="10" defaultColWidth="11.42578125" defaultRowHeight="14.25" x14ac:dyDescent="0.2"/>
  <cols>
    <col min="1" max="1" width="4.42578125" style="84" customWidth="1"/>
    <col min="2" max="2" width="5.140625" style="84" customWidth="1"/>
    <col min="3" max="8" width="11.42578125" style="84"/>
    <col min="9" max="9" width="24.85546875" style="84" customWidth="1"/>
    <col min="10" max="16384" width="11.42578125" style="84"/>
  </cols>
  <sheetData>
    <row r="1" spans="2:14" ht="42" customHeight="1" x14ac:dyDescent="0.45">
      <c r="C1" s="96"/>
      <c r="D1" s="271" t="s">
        <v>55</v>
      </c>
      <c r="E1" s="271"/>
      <c r="F1" s="271"/>
      <c r="G1" s="271"/>
      <c r="H1" s="271"/>
      <c r="I1" s="271"/>
    </row>
    <row r="2" spans="2:14" ht="29.25" customHeight="1" x14ac:dyDescent="0.4">
      <c r="C2" s="89"/>
      <c r="D2" s="272" t="s">
        <v>49</v>
      </c>
      <c r="E2" s="272"/>
      <c r="F2" s="272"/>
      <c r="G2" s="272"/>
      <c r="H2" s="272"/>
      <c r="I2" s="272"/>
    </row>
    <row r="3" spans="2:14" ht="25.5" customHeight="1" x14ac:dyDescent="0.35">
      <c r="C3" s="89"/>
      <c r="D3" s="159"/>
      <c r="E3" s="159"/>
      <c r="F3" s="159"/>
      <c r="G3" s="159"/>
      <c r="H3" s="159"/>
      <c r="I3" s="159"/>
    </row>
    <row r="4" spans="2:14" ht="62.25" customHeight="1" x14ac:dyDescent="0.45">
      <c r="B4" s="89"/>
      <c r="C4" s="89"/>
      <c r="D4" s="89"/>
      <c r="E4" s="156"/>
      <c r="F4" s="89"/>
      <c r="G4" s="89"/>
      <c r="H4" s="89"/>
      <c r="I4" s="89"/>
    </row>
    <row r="5" spans="2:14" ht="35.25" customHeight="1" x14ac:dyDescent="0.2">
      <c r="B5" s="286" t="s">
        <v>85</v>
      </c>
      <c r="C5" s="286"/>
      <c r="D5" s="286"/>
      <c r="E5" s="286"/>
      <c r="F5" s="286"/>
      <c r="G5" s="286"/>
      <c r="H5" s="286"/>
      <c r="I5" s="286"/>
    </row>
    <row r="6" spans="2:14" ht="93.75" customHeight="1" x14ac:dyDescent="0.35">
      <c r="B6" s="269" t="s">
        <v>102</v>
      </c>
      <c r="C6" s="269"/>
      <c r="D6" s="269"/>
      <c r="E6" s="269"/>
      <c r="F6" s="269"/>
      <c r="G6" s="269"/>
      <c r="H6" s="269"/>
      <c r="I6" s="145"/>
    </row>
    <row r="7" spans="2:14" ht="47.25" customHeight="1" x14ac:dyDescent="0.2">
      <c r="B7" s="149"/>
      <c r="C7" s="158"/>
      <c r="D7" s="157"/>
      <c r="E7" s="157"/>
      <c r="F7" s="157"/>
      <c r="G7" s="157"/>
      <c r="H7" s="157"/>
      <c r="I7" s="157"/>
    </row>
    <row r="8" spans="2:14" ht="18" x14ac:dyDescent="0.2">
      <c r="B8" s="149"/>
      <c r="C8" s="158"/>
      <c r="D8" s="157"/>
      <c r="E8" s="157"/>
      <c r="F8" s="157"/>
      <c r="G8" s="157"/>
      <c r="H8" s="157"/>
      <c r="I8" s="157"/>
    </row>
    <row r="9" spans="2:14" ht="18" x14ac:dyDescent="0.2">
      <c r="B9" s="149"/>
      <c r="C9" s="158"/>
      <c r="D9" s="157"/>
      <c r="E9" s="157"/>
      <c r="F9" s="157"/>
      <c r="G9" s="157"/>
      <c r="H9" s="157"/>
      <c r="I9" s="157"/>
    </row>
    <row r="10" spans="2:14" ht="31.5" customHeight="1" x14ac:dyDescent="0.2">
      <c r="B10" s="149"/>
      <c r="C10" s="158"/>
      <c r="D10" s="157"/>
      <c r="E10" s="157"/>
      <c r="F10" s="157"/>
      <c r="G10" s="157"/>
      <c r="H10" s="157"/>
      <c r="I10" s="157"/>
    </row>
    <row r="11" spans="2:14" ht="18" x14ac:dyDescent="0.35">
      <c r="B11" s="89"/>
      <c r="C11" s="89"/>
      <c r="D11" s="89"/>
      <c r="E11" s="89"/>
      <c r="F11" s="89"/>
      <c r="G11" s="89"/>
      <c r="H11" s="89"/>
      <c r="I11" s="89"/>
    </row>
    <row r="12" spans="2:14" ht="39" customHeight="1" x14ac:dyDescent="0.2">
      <c r="B12" s="287" t="s">
        <v>95</v>
      </c>
      <c r="C12" s="287"/>
      <c r="D12" s="287"/>
      <c r="E12" s="287"/>
      <c r="F12" s="287"/>
      <c r="G12" s="287"/>
      <c r="H12" s="287"/>
      <c r="I12" s="287"/>
    </row>
    <row r="13" spans="2:14" ht="46.5" customHeight="1" x14ac:dyDescent="0.25">
      <c r="B13" s="160" t="s">
        <v>48</v>
      </c>
      <c r="C13" s="291" t="s">
        <v>125</v>
      </c>
      <c r="D13" s="291"/>
      <c r="E13" s="291"/>
      <c r="F13" s="291"/>
      <c r="G13" s="291"/>
      <c r="H13" s="291"/>
      <c r="I13" s="291"/>
      <c r="N13" s="97"/>
    </row>
    <row r="14" spans="2:14" ht="18.75" customHeight="1" x14ac:dyDescent="0.25">
      <c r="B14" s="161" t="s">
        <v>48</v>
      </c>
      <c r="C14" s="292" t="s">
        <v>84</v>
      </c>
      <c r="D14" s="292"/>
      <c r="E14" s="292"/>
      <c r="F14" s="292"/>
      <c r="G14" s="292"/>
      <c r="H14" s="292"/>
      <c r="I14" s="292"/>
      <c r="N14" s="97"/>
    </row>
    <row r="15" spans="2:14" ht="27.75" customHeight="1" x14ac:dyDescent="0.25">
      <c r="B15" s="161" t="s">
        <v>48</v>
      </c>
      <c r="C15" s="292" t="s">
        <v>126</v>
      </c>
      <c r="D15" s="292"/>
      <c r="E15" s="292"/>
      <c r="F15" s="292"/>
      <c r="G15" s="292"/>
      <c r="H15" s="292"/>
      <c r="I15" s="292"/>
      <c r="N15" s="97"/>
    </row>
    <row r="16" spans="2:14" ht="56.25" customHeight="1" x14ac:dyDescent="0.25">
      <c r="B16" s="279" t="s">
        <v>86</v>
      </c>
      <c r="C16" s="279"/>
      <c r="D16" s="279"/>
      <c r="E16" s="279"/>
      <c r="F16" s="279"/>
      <c r="G16" s="279"/>
      <c r="H16" s="279"/>
      <c r="I16" s="279"/>
      <c r="N16" s="97"/>
    </row>
    <row r="17" spans="2:9" ht="28.5" customHeight="1" x14ac:dyDescent="0.2">
      <c r="B17" s="160" t="s">
        <v>48</v>
      </c>
      <c r="C17" s="282" t="s">
        <v>127</v>
      </c>
      <c r="D17" s="282"/>
      <c r="E17" s="282"/>
      <c r="F17" s="282"/>
      <c r="G17" s="282"/>
      <c r="H17" s="282"/>
      <c r="I17" s="282"/>
    </row>
    <row r="18" spans="2:9" ht="83.25" customHeight="1" x14ac:dyDescent="0.2">
      <c r="B18" s="160" t="s">
        <v>48</v>
      </c>
      <c r="C18" s="282" t="s">
        <v>128</v>
      </c>
      <c r="D18" s="285"/>
      <c r="E18" s="285"/>
      <c r="F18" s="285"/>
      <c r="G18" s="285"/>
      <c r="H18" s="285"/>
      <c r="I18" s="285"/>
    </row>
    <row r="19" spans="2:9" ht="60.75" customHeight="1" x14ac:dyDescent="0.2">
      <c r="B19" s="160" t="s">
        <v>48</v>
      </c>
      <c r="C19" s="282" t="s">
        <v>146</v>
      </c>
      <c r="D19" s="285"/>
      <c r="E19" s="285"/>
      <c r="F19" s="285"/>
      <c r="G19" s="285"/>
      <c r="H19" s="285"/>
      <c r="I19" s="285"/>
    </row>
    <row r="20" spans="2:9" ht="19.5" customHeight="1" x14ac:dyDescent="0.35">
      <c r="B20" s="91"/>
      <c r="C20" s="89"/>
      <c r="D20" s="89"/>
      <c r="E20" s="89"/>
      <c r="F20" s="89"/>
      <c r="G20" s="89"/>
      <c r="H20" s="89"/>
      <c r="I20" s="89"/>
    </row>
    <row r="21" spans="2:9" ht="30.75" customHeight="1" x14ac:dyDescent="0.4">
      <c r="B21" s="281" t="s">
        <v>63</v>
      </c>
      <c r="C21" s="281"/>
      <c r="D21" s="281"/>
      <c r="E21" s="281"/>
      <c r="F21" s="281"/>
      <c r="G21" s="281"/>
      <c r="H21" s="281"/>
      <c r="I21" s="281"/>
    </row>
    <row r="22" spans="2:9" ht="51" customHeight="1" x14ac:dyDescent="0.35">
      <c r="B22" s="289" t="s">
        <v>68</v>
      </c>
      <c r="C22" s="289"/>
      <c r="D22" s="289"/>
      <c r="E22" s="289"/>
      <c r="F22" s="289"/>
      <c r="G22" s="289"/>
      <c r="H22" s="145"/>
      <c r="I22" s="145"/>
    </row>
    <row r="23" spans="2:9" ht="41.25" customHeight="1" x14ac:dyDescent="0.35">
      <c r="B23" s="148" t="s">
        <v>48</v>
      </c>
      <c r="C23" s="290" t="s">
        <v>66</v>
      </c>
      <c r="D23" s="290"/>
      <c r="E23" s="290"/>
      <c r="F23" s="290"/>
      <c r="G23" s="120"/>
      <c r="H23" s="89"/>
      <c r="I23" s="89"/>
    </row>
    <row r="24" spans="2:9" ht="64.5" customHeight="1" x14ac:dyDescent="0.35">
      <c r="B24" s="119" t="s">
        <v>48</v>
      </c>
      <c r="C24" s="266" t="s">
        <v>67</v>
      </c>
      <c r="D24" s="266"/>
      <c r="E24" s="266"/>
      <c r="F24" s="266"/>
      <c r="G24" s="120"/>
      <c r="H24" s="89"/>
      <c r="I24" s="89"/>
    </row>
    <row r="25" spans="2:9" ht="41.25" customHeight="1" x14ac:dyDescent="0.35">
      <c r="B25" s="147" t="s">
        <v>48</v>
      </c>
      <c r="C25" s="257" t="s">
        <v>69</v>
      </c>
      <c r="D25" s="257"/>
      <c r="E25" s="257"/>
      <c r="F25" s="257"/>
      <c r="G25" s="257"/>
      <c r="H25" s="89"/>
      <c r="I25" s="89"/>
    </row>
    <row r="26" spans="2:9" ht="121.5" customHeight="1" x14ac:dyDescent="0.35">
      <c r="B26" s="269" t="s">
        <v>134</v>
      </c>
      <c r="C26" s="269"/>
      <c r="D26" s="269"/>
      <c r="E26" s="269"/>
      <c r="F26" s="269"/>
      <c r="G26" s="269"/>
      <c r="H26" s="269"/>
      <c r="I26" s="269"/>
    </row>
    <row r="27" spans="2:9" ht="39.75" customHeight="1" x14ac:dyDescent="0.2">
      <c r="B27" s="284" t="s">
        <v>103</v>
      </c>
      <c r="C27" s="284"/>
      <c r="D27" s="284"/>
      <c r="E27" s="284"/>
      <c r="F27" s="284"/>
      <c r="G27" s="284"/>
      <c r="H27" s="284"/>
      <c r="I27" s="284"/>
    </row>
    <row r="28" spans="2:9" ht="24.75" customHeight="1" x14ac:dyDescent="0.2">
      <c r="B28" s="92"/>
      <c r="C28" s="92"/>
      <c r="D28" s="92"/>
      <c r="E28" s="92"/>
      <c r="F28" s="92"/>
      <c r="G28" s="92"/>
      <c r="H28" s="92"/>
      <c r="I28" s="92"/>
    </row>
    <row r="29" spans="2:9" ht="21.75" x14ac:dyDescent="0.4">
      <c r="B29" s="280" t="s">
        <v>94</v>
      </c>
      <c r="C29" s="280"/>
      <c r="D29" s="280"/>
      <c r="E29" s="280"/>
      <c r="F29" s="280"/>
      <c r="G29" s="280"/>
      <c r="H29" s="280"/>
      <c r="I29" s="280"/>
    </row>
    <row r="30" spans="2:9" ht="33.75" customHeight="1" x14ac:dyDescent="0.35">
      <c r="B30" s="109" t="s">
        <v>91</v>
      </c>
      <c r="C30" s="92"/>
      <c r="D30" s="92"/>
      <c r="E30" s="92"/>
      <c r="F30" s="92"/>
      <c r="G30" s="92"/>
      <c r="H30" s="92"/>
      <c r="I30" s="92"/>
    </row>
    <row r="31" spans="2:9" ht="56.25" customHeight="1" x14ac:dyDescent="0.2">
      <c r="B31" s="277" t="s">
        <v>129</v>
      </c>
      <c r="C31" s="277"/>
      <c r="D31" s="277"/>
      <c r="E31" s="277"/>
      <c r="F31" s="277"/>
      <c r="G31" s="277"/>
      <c r="H31" s="277"/>
      <c r="I31" s="277"/>
    </row>
    <row r="32" spans="2:9" ht="56.25" customHeight="1" x14ac:dyDescent="0.2">
      <c r="B32" s="293" t="s">
        <v>149</v>
      </c>
      <c r="C32" s="293"/>
      <c r="D32" s="293"/>
      <c r="E32" s="293"/>
      <c r="F32" s="293"/>
      <c r="G32" s="293"/>
      <c r="H32" s="293"/>
      <c r="I32" s="293"/>
    </row>
    <row r="33" spans="2:11" ht="39.950000000000003" customHeight="1" x14ac:dyDescent="0.2">
      <c r="B33" s="268" t="s">
        <v>87</v>
      </c>
      <c r="C33" s="268"/>
      <c r="D33" s="268"/>
      <c r="E33" s="268"/>
      <c r="F33" s="268"/>
      <c r="G33" s="268"/>
      <c r="H33" s="268"/>
      <c r="I33" s="268"/>
    </row>
    <row r="34" spans="2:11" ht="27.75" customHeight="1" x14ac:dyDescent="0.35">
      <c r="B34" s="121"/>
      <c r="C34" s="122" t="s">
        <v>88</v>
      </c>
      <c r="D34" s="89"/>
      <c r="E34" s="89"/>
      <c r="F34" s="89"/>
      <c r="G34" s="89"/>
      <c r="H34" s="89"/>
      <c r="I34" s="89"/>
    </row>
    <row r="35" spans="2:11" ht="105.75" customHeight="1" x14ac:dyDescent="0.2">
      <c r="B35" s="90"/>
      <c r="C35" s="270" t="s">
        <v>150</v>
      </c>
      <c r="D35" s="270"/>
      <c r="E35" s="270"/>
      <c r="F35" s="270"/>
      <c r="G35" s="270"/>
      <c r="H35" s="270"/>
      <c r="I35" s="270"/>
    </row>
    <row r="36" spans="2:11" ht="86.25" customHeight="1" x14ac:dyDescent="0.2">
      <c r="B36" s="90"/>
      <c r="C36" s="94"/>
      <c r="D36" s="94"/>
      <c r="E36" s="94"/>
      <c r="F36" s="94"/>
      <c r="G36" s="94"/>
      <c r="H36" s="94"/>
      <c r="I36" s="94"/>
    </row>
    <row r="37" spans="2:11" ht="33.75" customHeight="1" x14ac:dyDescent="0.35">
      <c r="B37" s="123"/>
      <c r="C37" s="122" t="s">
        <v>89</v>
      </c>
      <c r="D37" s="89"/>
      <c r="E37" s="89"/>
      <c r="F37" s="89"/>
      <c r="G37" s="89"/>
      <c r="H37" s="89"/>
      <c r="I37" s="89"/>
    </row>
    <row r="38" spans="2:11" ht="240" customHeight="1" x14ac:dyDescent="0.25">
      <c r="B38" s="93"/>
      <c r="C38" s="283" t="s">
        <v>153</v>
      </c>
      <c r="D38" s="283"/>
      <c r="E38" s="283"/>
      <c r="F38" s="283"/>
      <c r="G38" s="283"/>
      <c r="H38" s="283"/>
      <c r="I38" s="283"/>
    </row>
    <row r="39" spans="2:11" ht="111.75" customHeight="1" x14ac:dyDescent="0.25">
      <c r="B39" s="93"/>
      <c r="C39" s="282" t="s">
        <v>81</v>
      </c>
      <c r="D39" s="282"/>
      <c r="E39" s="282"/>
      <c r="F39" s="282"/>
      <c r="G39" s="282"/>
      <c r="H39" s="282"/>
      <c r="I39" s="282"/>
    </row>
    <row r="40" spans="2:11" ht="78" customHeight="1" x14ac:dyDescent="0.25">
      <c r="B40" s="93"/>
      <c r="C40" s="284" t="s">
        <v>154</v>
      </c>
      <c r="D40" s="296"/>
      <c r="E40" s="296"/>
      <c r="F40" s="296"/>
      <c r="G40" s="296"/>
      <c r="H40" s="296"/>
      <c r="I40" s="296"/>
    </row>
    <row r="41" spans="2:11" ht="43.5" customHeight="1" x14ac:dyDescent="0.25">
      <c r="B41" s="93"/>
      <c r="C41" s="277" t="s">
        <v>64</v>
      </c>
      <c r="D41" s="278"/>
      <c r="E41" s="278"/>
      <c r="F41" s="278"/>
      <c r="G41" s="278"/>
      <c r="H41" s="278"/>
      <c r="I41" s="278"/>
    </row>
    <row r="42" spans="2:11" ht="61.5" customHeight="1" x14ac:dyDescent="0.3">
      <c r="B42" s="93"/>
      <c r="C42" s="111">
        <v>2</v>
      </c>
      <c r="D42" s="265" t="s">
        <v>56</v>
      </c>
      <c r="E42" s="265"/>
      <c r="F42" s="265"/>
      <c r="G42" s="265"/>
      <c r="H42" s="110"/>
      <c r="I42" s="110"/>
    </row>
    <row r="43" spans="2:11" ht="66.75" customHeight="1" x14ac:dyDescent="0.3">
      <c r="B43" s="93"/>
      <c r="C43" s="111">
        <v>1</v>
      </c>
      <c r="D43" s="265" t="s">
        <v>57</v>
      </c>
      <c r="E43" s="265"/>
      <c r="F43" s="265"/>
      <c r="G43" s="265"/>
      <c r="H43" s="110"/>
      <c r="I43" s="110"/>
    </row>
    <row r="44" spans="2:11" ht="39.75" customHeight="1" x14ac:dyDescent="0.25">
      <c r="B44" s="93"/>
      <c r="C44" s="112">
        <v>0.5</v>
      </c>
      <c r="D44" s="265" t="s">
        <v>58</v>
      </c>
      <c r="E44" s="265"/>
      <c r="F44" s="265"/>
      <c r="G44" s="265"/>
      <c r="H44" s="265"/>
      <c r="I44" s="265"/>
    </row>
    <row r="45" spans="2:11" ht="51" customHeight="1" x14ac:dyDescent="0.25">
      <c r="B45" s="93"/>
      <c r="C45" s="111">
        <v>0</v>
      </c>
      <c r="D45" s="265" t="s">
        <v>59</v>
      </c>
      <c r="E45" s="265"/>
      <c r="F45" s="265"/>
      <c r="G45" s="265"/>
      <c r="H45" s="265"/>
      <c r="I45" s="265"/>
      <c r="K45" s="24"/>
    </row>
    <row r="46" spans="2:11" ht="75.75" customHeight="1" x14ac:dyDescent="0.35">
      <c r="B46" s="93"/>
      <c r="C46" s="267" t="s">
        <v>130</v>
      </c>
      <c r="D46" s="267"/>
      <c r="E46" s="267"/>
      <c r="F46" s="267"/>
      <c r="G46" s="267"/>
      <c r="H46" s="267"/>
      <c r="I46" s="267"/>
      <c r="K46" s="24"/>
    </row>
    <row r="47" spans="2:11" ht="105.75" customHeight="1" x14ac:dyDescent="0.25">
      <c r="B47" s="93"/>
      <c r="C47" s="256" t="s">
        <v>155</v>
      </c>
      <c r="D47" s="256"/>
      <c r="E47" s="256"/>
      <c r="F47" s="256"/>
      <c r="G47" s="256"/>
      <c r="H47" s="256"/>
      <c r="I47" s="256"/>
      <c r="K47" s="24"/>
    </row>
    <row r="48" spans="2:11" ht="150" customHeight="1" x14ac:dyDescent="0.25">
      <c r="B48" s="93"/>
      <c r="C48" s="117"/>
      <c r="D48" s="117"/>
      <c r="E48" s="117"/>
      <c r="F48" s="117"/>
      <c r="G48" s="117"/>
      <c r="H48" s="117"/>
      <c r="I48" s="117"/>
      <c r="K48" s="24"/>
    </row>
    <row r="49" spans="2:9" ht="69" customHeight="1" x14ac:dyDescent="0.35">
      <c r="B49" s="104"/>
      <c r="C49" s="103"/>
      <c r="D49" s="89"/>
      <c r="E49" s="89"/>
      <c r="F49" s="89"/>
      <c r="G49" s="89"/>
      <c r="H49" s="250" t="s">
        <v>140</v>
      </c>
      <c r="I49" s="250"/>
    </row>
    <row r="50" spans="2:9" ht="21" customHeight="1" x14ac:dyDescent="0.2">
      <c r="B50" s="92"/>
      <c r="C50" s="270"/>
      <c r="D50" s="295"/>
      <c r="E50" s="295"/>
      <c r="F50" s="295"/>
      <c r="G50" s="295"/>
      <c r="H50" s="295"/>
      <c r="I50" s="295"/>
    </row>
    <row r="51" spans="2:9" ht="47.25" customHeight="1" x14ac:dyDescent="0.35">
      <c r="B51" s="104"/>
      <c r="C51" s="162" t="s">
        <v>90</v>
      </c>
      <c r="D51" s="163"/>
      <c r="F51" s="118"/>
      <c r="G51" s="118"/>
      <c r="H51" s="118"/>
      <c r="I51" s="118"/>
    </row>
    <row r="52" spans="2:9" ht="27.75" customHeight="1" x14ac:dyDescent="0.35">
      <c r="B52" s="104"/>
      <c r="C52" s="252" t="s">
        <v>70</v>
      </c>
      <c r="D52" s="252"/>
      <c r="E52" s="252"/>
      <c r="F52" s="252"/>
      <c r="G52" s="252"/>
      <c r="H52" s="252"/>
      <c r="I52" s="252"/>
    </row>
    <row r="53" spans="2:9" ht="15.6" customHeight="1" x14ac:dyDescent="0.2">
      <c r="B53" s="92"/>
      <c r="C53" s="146" t="s">
        <v>48</v>
      </c>
      <c r="D53" s="105" t="s">
        <v>135</v>
      </c>
      <c r="E53" s="105"/>
      <c r="F53" s="105"/>
      <c r="G53" s="105"/>
      <c r="H53" s="105"/>
      <c r="I53" s="105"/>
    </row>
    <row r="54" spans="2:9" ht="15.6" customHeight="1" x14ac:dyDescent="0.2">
      <c r="C54" s="146" t="s">
        <v>48</v>
      </c>
      <c r="D54" s="106" t="s">
        <v>136</v>
      </c>
      <c r="E54" s="106"/>
      <c r="F54" s="106"/>
      <c r="G54" s="106"/>
      <c r="H54" s="106"/>
      <c r="I54" s="106"/>
    </row>
    <row r="55" spans="2:9" ht="15.6" customHeight="1" x14ac:dyDescent="0.2">
      <c r="C55" s="146" t="s">
        <v>48</v>
      </c>
      <c r="D55" s="106" t="s">
        <v>137</v>
      </c>
      <c r="E55" s="106"/>
      <c r="F55" s="106"/>
      <c r="G55" s="106"/>
      <c r="H55" s="106"/>
      <c r="I55" s="106"/>
    </row>
    <row r="56" spans="2:9" ht="15.6" customHeight="1" x14ac:dyDescent="0.2">
      <c r="C56" s="146" t="s">
        <v>48</v>
      </c>
      <c r="D56" s="106" t="s">
        <v>122</v>
      </c>
      <c r="E56" s="106"/>
      <c r="F56" s="106"/>
      <c r="G56" s="106"/>
      <c r="H56" s="106"/>
      <c r="I56" s="106"/>
    </row>
    <row r="57" spans="2:9" ht="46.5" customHeight="1" x14ac:dyDescent="0.2">
      <c r="C57" s="253" t="s">
        <v>156</v>
      </c>
      <c r="D57" s="253"/>
      <c r="E57" s="253"/>
      <c r="F57" s="253"/>
      <c r="G57" s="253"/>
      <c r="H57" s="253"/>
      <c r="I57" s="253"/>
    </row>
    <row r="58" spans="2:9" ht="84.75" customHeight="1" x14ac:dyDescent="0.2">
      <c r="C58" s="294" t="s">
        <v>157</v>
      </c>
      <c r="D58" s="294"/>
      <c r="E58" s="294"/>
      <c r="F58" s="294"/>
      <c r="G58" s="294"/>
      <c r="H58" s="294"/>
      <c r="I58" s="294"/>
    </row>
    <row r="59" spans="2:9" ht="22.5" customHeight="1" x14ac:dyDescent="0.2">
      <c r="C59" s="288" t="s">
        <v>96</v>
      </c>
      <c r="D59" s="288"/>
      <c r="E59" s="288"/>
      <c r="F59" s="288"/>
      <c r="G59" s="288"/>
      <c r="H59" s="288"/>
      <c r="I59" s="288"/>
    </row>
    <row r="60" spans="2:9" ht="24.95" customHeight="1" x14ac:dyDescent="0.2">
      <c r="B60" s="160" t="s">
        <v>48</v>
      </c>
      <c r="C60" s="288" t="s">
        <v>163</v>
      </c>
      <c r="D60" s="288"/>
      <c r="E60" s="288"/>
      <c r="F60" s="288"/>
      <c r="G60" s="288"/>
      <c r="H60" s="288"/>
      <c r="I60" s="288"/>
    </row>
    <row r="61" spans="2:9" ht="24.95" customHeight="1" x14ac:dyDescent="0.2">
      <c r="B61" s="160" t="s">
        <v>48</v>
      </c>
      <c r="C61" s="288" t="s">
        <v>97</v>
      </c>
      <c r="D61" s="288"/>
      <c r="E61" s="288"/>
      <c r="F61" s="288"/>
      <c r="G61" s="288"/>
      <c r="H61" s="288"/>
      <c r="I61" s="288"/>
    </row>
    <row r="62" spans="2:9" ht="38.25" customHeight="1" thickBot="1" x14ac:dyDescent="0.25">
      <c r="B62" s="160" t="s">
        <v>48</v>
      </c>
      <c r="C62" s="288" t="s">
        <v>98</v>
      </c>
      <c r="D62" s="288"/>
      <c r="E62" s="288"/>
      <c r="F62" s="288"/>
      <c r="G62" s="288"/>
      <c r="H62" s="288"/>
      <c r="I62" s="288"/>
    </row>
    <row r="63" spans="2:9" ht="87.75" customHeight="1" thickBot="1" x14ac:dyDescent="0.4">
      <c r="C63" s="95"/>
      <c r="D63" s="273" t="s">
        <v>158</v>
      </c>
      <c r="E63" s="274"/>
      <c r="F63" s="274"/>
      <c r="G63" s="274"/>
      <c r="H63" s="274"/>
      <c r="I63" s="275"/>
    </row>
    <row r="64" spans="2:9" ht="30" customHeight="1" x14ac:dyDescent="0.35">
      <c r="B64" s="276" t="s">
        <v>92</v>
      </c>
      <c r="C64" s="276"/>
      <c r="D64" s="276"/>
      <c r="E64" s="276"/>
      <c r="F64" s="276"/>
      <c r="G64" s="276"/>
      <c r="H64" s="276"/>
      <c r="I64" s="276"/>
    </row>
    <row r="65" spans="2:9" ht="40.5" customHeight="1" x14ac:dyDescent="0.2">
      <c r="B65" s="255" t="s">
        <v>131</v>
      </c>
      <c r="C65" s="255"/>
      <c r="D65" s="255"/>
      <c r="E65" s="255"/>
      <c r="F65" s="255"/>
      <c r="G65" s="255"/>
      <c r="H65" s="255"/>
      <c r="I65" s="255"/>
    </row>
    <row r="66" spans="2:9" ht="59.25" customHeight="1" x14ac:dyDescent="0.35">
      <c r="B66" s="251" t="s">
        <v>159</v>
      </c>
      <c r="C66" s="251"/>
      <c r="D66" s="251"/>
      <c r="E66" s="251"/>
      <c r="F66" s="251"/>
      <c r="G66" s="251"/>
      <c r="H66" s="251"/>
      <c r="I66" s="251"/>
    </row>
    <row r="67" spans="2:9" ht="56.25" customHeight="1" x14ac:dyDescent="0.2">
      <c r="B67" s="254" t="s">
        <v>160</v>
      </c>
      <c r="C67" s="254"/>
      <c r="D67" s="254"/>
      <c r="E67" s="254"/>
      <c r="F67" s="254"/>
      <c r="G67" s="254"/>
      <c r="H67" s="254"/>
      <c r="I67" s="254"/>
    </row>
    <row r="68" spans="2:9" ht="40.5" customHeight="1" x14ac:dyDescent="0.35">
      <c r="B68" s="251" t="s">
        <v>161</v>
      </c>
      <c r="C68" s="251"/>
      <c r="D68" s="251"/>
      <c r="E68" s="251"/>
      <c r="F68" s="251"/>
      <c r="G68" s="251"/>
      <c r="H68" s="251"/>
      <c r="I68" s="251"/>
    </row>
    <row r="69" spans="2:9" ht="41.25" customHeight="1" x14ac:dyDescent="0.2">
      <c r="B69" s="258" t="s">
        <v>162</v>
      </c>
      <c r="C69" s="258"/>
      <c r="D69" s="258"/>
      <c r="E69" s="258"/>
      <c r="F69" s="258"/>
      <c r="G69" s="258"/>
      <c r="H69" s="258"/>
      <c r="I69" s="258"/>
    </row>
    <row r="70" spans="2:9" ht="63.75" customHeight="1" x14ac:dyDescent="0.35">
      <c r="B70" s="262" t="s">
        <v>93</v>
      </c>
      <c r="C70" s="262"/>
      <c r="D70" s="262"/>
      <c r="E70" s="262"/>
      <c r="F70" s="262"/>
      <c r="G70" s="262"/>
      <c r="H70" s="262"/>
      <c r="I70" s="262"/>
    </row>
    <row r="71" spans="2:9" ht="70.5" customHeight="1" x14ac:dyDescent="0.2">
      <c r="B71" s="258" t="s">
        <v>132</v>
      </c>
      <c r="C71" s="258"/>
      <c r="D71" s="258"/>
      <c r="E71" s="258"/>
      <c r="F71" s="258"/>
      <c r="G71" s="258"/>
      <c r="H71" s="258"/>
      <c r="I71" s="258"/>
    </row>
    <row r="72" spans="2:9" ht="54" customHeight="1" x14ac:dyDescent="0.2">
      <c r="B72" s="264" t="s">
        <v>105</v>
      </c>
      <c r="C72" s="263"/>
      <c r="D72" s="263"/>
      <c r="E72" s="263"/>
      <c r="F72" s="263"/>
      <c r="G72" s="263"/>
      <c r="H72" s="263"/>
      <c r="I72" s="263"/>
    </row>
    <row r="73" spans="2:9" ht="56.25" customHeight="1" x14ac:dyDescent="0.2">
      <c r="B73" s="258" t="s">
        <v>99</v>
      </c>
      <c r="C73" s="258"/>
      <c r="D73" s="258"/>
      <c r="E73" s="258"/>
      <c r="F73" s="258"/>
      <c r="G73" s="258"/>
      <c r="H73" s="258"/>
      <c r="I73" s="258"/>
    </row>
    <row r="74" spans="2:9" ht="78" customHeight="1" x14ac:dyDescent="0.2">
      <c r="B74" s="160" t="s">
        <v>48</v>
      </c>
      <c r="C74" s="263" t="s">
        <v>100</v>
      </c>
      <c r="D74" s="263"/>
      <c r="E74" s="263"/>
      <c r="F74" s="263"/>
      <c r="G74" s="263"/>
      <c r="H74" s="263"/>
      <c r="I74" s="263"/>
    </row>
    <row r="75" spans="2:9" ht="84.75" customHeight="1" x14ac:dyDescent="0.2">
      <c r="B75" s="160" t="s">
        <v>48</v>
      </c>
      <c r="C75" s="258" t="s">
        <v>118</v>
      </c>
      <c r="D75" s="258"/>
      <c r="E75" s="258"/>
      <c r="F75" s="258"/>
      <c r="G75" s="258"/>
      <c r="H75" s="258"/>
      <c r="I75" s="258"/>
    </row>
    <row r="76" spans="2:9" ht="45" customHeight="1" x14ac:dyDescent="0.2">
      <c r="C76" s="258" t="s">
        <v>101</v>
      </c>
      <c r="D76" s="258"/>
      <c r="E76" s="258"/>
      <c r="F76" s="258"/>
      <c r="G76" s="258"/>
      <c r="H76" s="258"/>
      <c r="I76" s="258"/>
    </row>
    <row r="77" spans="2:9" ht="58.5" customHeight="1" x14ac:dyDescent="0.2">
      <c r="B77" s="160" t="s">
        <v>48</v>
      </c>
      <c r="C77" s="258" t="s">
        <v>119</v>
      </c>
      <c r="D77" s="258"/>
      <c r="E77" s="258"/>
      <c r="F77" s="258"/>
      <c r="G77" s="258"/>
      <c r="H77" s="258"/>
      <c r="I77" s="258"/>
    </row>
    <row r="78" spans="2:9" ht="54.95" customHeight="1" x14ac:dyDescent="0.2">
      <c r="B78" s="160" t="s">
        <v>48</v>
      </c>
      <c r="C78" s="258" t="s">
        <v>120</v>
      </c>
      <c r="D78" s="258"/>
      <c r="E78" s="258"/>
      <c r="F78" s="258"/>
      <c r="G78" s="258"/>
      <c r="H78" s="258"/>
      <c r="I78" s="258"/>
    </row>
    <row r="79" spans="2:9" ht="14.25" customHeight="1" x14ac:dyDescent="0.35">
      <c r="B79" s="251"/>
      <c r="C79" s="251"/>
      <c r="D79" s="251"/>
      <c r="E79" s="251"/>
      <c r="F79" s="251"/>
      <c r="G79" s="251"/>
      <c r="H79" s="251"/>
      <c r="I79" s="251"/>
    </row>
    <row r="80" spans="2:9" ht="48" customHeight="1" x14ac:dyDescent="0.35">
      <c r="B80" s="251" t="s">
        <v>121</v>
      </c>
      <c r="C80" s="251"/>
      <c r="D80" s="251"/>
      <c r="E80" s="251"/>
      <c r="F80" s="251"/>
      <c r="G80" s="251"/>
      <c r="H80" s="251"/>
      <c r="I80" s="251"/>
    </row>
    <row r="81" spans="2:9" ht="34.5" customHeight="1" x14ac:dyDescent="0.2"/>
    <row r="82" spans="2:9" ht="15" thickBot="1" x14ac:dyDescent="0.25"/>
    <row r="83" spans="2:9" ht="18" customHeight="1" x14ac:dyDescent="0.25">
      <c r="B83" s="113"/>
      <c r="C83" s="116" t="s">
        <v>65</v>
      </c>
      <c r="D83" s="114"/>
      <c r="E83" s="114"/>
      <c r="F83" s="114"/>
      <c r="G83" s="114"/>
      <c r="H83" s="114"/>
      <c r="I83" s="115"/>
    </row>
    <row r="84" spans="2:9" ht="133.5" customHeight="1" thickBot="1" x14ac:dyDescent="0.25">
      <c r="B84" s="259" t="s">
        <v>104</v>
      </c>
      <c r="C84" s="260"/>
      <c r="D84" s="260"/>
      <c r="E84" s="260"/>
      <c r="F84" s="260"/>
      <c r="G84" s="260"/>
      <c r="H84" s="260"/>
      <c r="I84" s="261"/>
    </row>
  </sheetData>
  <sheetProtection algorithmName="SHA-512" hashValue="PmnwunmVn2XRh12zd7E3InvgeQhmYWfQLYnlHVnyXUg6tbYlm8QOyogMzQNBseEWR+og6AAtNmDjrsy7TaKSsw==" saltValue="QTNIUOvQzX+U4t81/Na1dw==" spinCount="100000" sheet="1" objects="1" scenarios="1"/>
  <mergeCells count="62">
    <mergeCell ref="B6:H6"/>
    <mergeCell ref="B31:I31"/>
    <mergeCell ref="C59:I59"/>
    <mergeCell ref="C62:I62"/>
    <mergeCell ref="C60:I60"/>
    <mergeCell ref="C61:I61"/>
    <mergeCell ref="B22:G22"/>
    <mergeCell ref="C23:F23"/>
    <mergeCell ref="C13:I13"/>
    <mergeCell ref="C15:I15"/>
    <mergeCell ref="C14:I14"/>
    <mergeCell ref="B32:I32"/>
    <mergeCell ref="C19:I19"/>
    <mergeCell ref="C58:I58"/>
    <mergeCell ref="C50:I50"/>
    <mergeCell ref="C40:I40"/>
    <mergeCell ref="D1:I1"/>
    <mergeCell ref="D2:I2"/>
    <mergeCell ref="D63:I63"/>
    <mergeCell ref="B64:I64"/>
    <mergeCell ref="C41:I41"/>
    <mergeCell ref="B16:I16"/>
    <mergeCell ref="B29:I29"/>
    <mergeCell ref="B21:I21"/>
    <mergeCell ref="C39:I39"/>
    <mergeCell ref="C38:I38"/>
    <mergeCell ref="B27:I27"/>
    <mergeCell ref="C17:I17"/>
    <mergeCell ref="C18:I18"/>
    <mergeCell ref="D44:I44"/>
    <mergeCell ref="B5:I5"/>
    <mergeCell ref="B12:I12"/>
    <mergeCell ref="D45:I45"/>
    <mergeCell ref="C24:F24"/>
    <mergeCell ref="C46:I46"/>
    <mergeCell ref="B33:I33"/>
    <mergeCell ref="B26:I26"/>
    <mergeCell ref="C35:I35"/>
    <mergeCell ref="D42:G42"/>
    <mergeCell ref="D43:G43"/>
    <mergeCell ref="C47:I47"/>
    <mergeCell ref="C25:G25"/>
    <mergeCell ref="B73:I73"/>
    <mergeCell ref="B84:I84"/>
    <mergeCell ref="B70:I70"/>
    <mergeCell ref="B71:I71"/>
    <mergeCell ref="B68:I68"/>
    <mergeCell ref="B69:I69"/>
    <mergeCell ref="B79:I79"/>
    <mergeCell ref="B80:I80"/>
    <mergeCell ref="C75:I75"/>
    <mergeCell ref="C74:I74"/>
    <mergeCell ref="C76:I76"/>
    <mergeCell ref="C77:I77"/>
    <mergeCell ref="C78:I78"/>
    <mergeCell ref="B72:I72"/>
    <mergeCell ref="H49:I49"/>
    <mergeCell ref="B66:I66"/>
    <mergeCell ref="C52:I52"/>
    <mergeCell ref="C57:I57"/>
    <mergeCell ref="B67:I67"/>
    <mergeCell ref="B65:I65"/>
  </mergeCells>
  <pageMargins left="0.59055118110236227" right="0.39370078740157483" top="0.55118110236220474" bottom="0.35433070866141736" header="0.31496062992125984" footer="0.31496062992125984"/>
  <pageSetup paperSize="9" scale="94" orientation="portrait" r:id="rId1"/>
  <rowBreaks count="4" manualBreakCount="4">
    <brk id="20" min="1" max="8" man="1"/>
    <brk id="36" min="1" max="8" man="1"/>
    <brk id="46" min="1" max="8" man="1"/>
    <brk id="6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D7573"/>
    <pageSetUpPr fitToPage="1"/>
  </sheetPr>
  <dimension ref="A1:BY80"/>
  <sheetViews>
    <sheetView zoomScale="85" zoomScaleNormal="85" workbookViewId="0">
      <selection activeCell="E1" sqref="E1"/>
    </sheetView>
  </sheetViews>
  <sheetFormatPr baseColWidth="10" defaultRowHeight="15" x14ac:dyDescent="0.25"/>
  <cols>
    <col min="1" max="1" width="4.28515625" customWidth="1"/>
    <col min="2" max="2" width="40" customWidth="1"/>
    <col min="3" max="3" width="29.42578125" customWidth="1"/>
    <col min="4" max="4" width="23.7109375" customWidth="1"/>
    <col min="5" max="5" width="25.140625" customWidth="1"/>
    <col min="6" max="6" width="21.28515625" customWidth="1"/>
    <col min="7" max="37" width="23.7109375" customWidth="1"/>
    <col min="38" max="38" width="21.5703125" hidden="1" customWidth="1"/>
  </cols>
  <sheetData>
    <row r="1" spans="2:77" ht="24" customHeight="1" x14ac:dyDescent="0.25">
      <c r="D1" s="151" t="s">
        <v>138</v>
      </c>
      <c r="E1" s="154"/>
      <c r="F1" s="152" t="s">
        <v>147</v>
      </c>
      <c r="G1" s="44"/>
      <c r="AL1">
        <f>MATCH("II - ENTRETIENS EN FACE A FACE            Æ", $B$8:$B$71, 0)+1</f>
        <v>30</v>
      </c>
    </row>
    <row r="2" spans="2:77" ht="21" customHeight="1" x14ac:dyDescent="0.25">
      <c r="C2" s="150" t="s">
        <v>110</v>
      </c>
      <c r="D2" s="297"/>
      <c r="E2" s="297"/>
      <c r="F2" s="297"/>
      <c r="G2" s="151" t="s">
        <v>109</v>
      </c>
      <c r="H2" s="45"/>
      <c r="L2" s="73"/>
      <c r="AL2">
        <f>MATCH("II - Sous-Total des points de l'ENTRETIEN = ", $B$8:$B$71, 0)-1</f>
        <v>54</v>
      </c>
    </row>
    <row r="3" spans="2:77" ht="15" customHeight="1" x14ac:dyDescent="0.25">
      <c r="C3" s="151" t="s">
        <v>2</v>
      </c>
      <c r="D3" s="47"/>
      <c r="E3" s="151" t="s">
        <v>3</v>
      </c>
      <c r="F3" s="46"/>
    </row>
    <row r="4" spans="2:77" ht="14.25" customHeight="1" x14ac:dyDescent="0.25">
      <c r="C4" s="151" t="s">
        <v>52</v>
      </c>
      <c r="D4" s="246">
        <f>COUNTA(Liste_candidats_reçus)</f>
        <v>1</v>
      </c>
      <c r="E4" s="151" t="s">
        <v>53</v>
      </c>
      <c r="F4" s="245">
        <f>COUNTIF('1-Grille Eval candidats'!C36:AK36,"Oui")</f>
        <v>0</v>
      </c>
    </row>
    <row r="5" spans="2:77" ht="19.5" customHeight="1" x14ac:dyDescent="0.25">
      <c r="B5" s="153" t="s">
        <v>82</v>
      </c>
      <c r="C5" s="236" t="s">
        <v>112</v>
      </c>
      <c r="D5" s="298"/>
      <c r="E5" s="298"/>
      <c r="F5" s="298"/>
      <c r="G5" s="298"/>
      <c r="H5" s="298"/>
      <c r="I5" s="298"/>
      <c r="J5" s="298"/>
      <c r="K5" s="298"/>
      <c r="L5" s="298"/>
    </row>
    <row r="6" spans="2:77" x14ac:dyDescent="0.25">
      <c r="B6" s="154" t="s">
        <v>167</v>
      </c>
      <c r="C6" s="236" t="s">
        <v>111</v>
      </c>
      <c r="D6" s="298"/>
      <c r="E6" s="298"/>
      <c r="F6" s="298"/>
      <c r="G6" s="298"/>
      <c r="H6" s="298"/>
      <c r="I6" s="298"/>
      <c r="J6" s="298"/>
      <c r="K6" s="298"/>
      <c r="L6" s="298"/>
      <c r="M6" s="243"/>
    </row>
    <row r="7" spans="2:77" x14ac:dyDescent="0.25">
      <c r="B7" s="44"/>
      <c r="C7" s="247"/>
      <c r="D7" s="247"/>
      <c r="E7" s="247"/>
      <c r="F7" s="247"/>
      <c r="G7" s="247"/>
      <c r="H7" s="247"/>
      <c r="I7" s="247"/>
      <c r="J7" s="247"/>
      <c r="K7" s="247"/>
      <c r="L7" s="247"/>
      <c r="M7" s="248"/>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4">
        <v>36</v>
      </c>
    </row>
    <row r="8" spans="2:77" ht="18" customHeight="1" x14ac:dyDescent="0.3">
      <c r="B8" s="18" t="s">
        <v>4</v>
      </c>
      <c r="C8" s="170" t="s">
        <v>106</v>
      </c>
      <c r="D8" s="169"/>
      <c r="E8" s="169"/>
      <c r="F8" s="169"/>
      <c r="G8" s="169"/>
      <c r="H8" s="169"/>
      <c r="I8" s="169"/>
      <c r="J8" s="169"/>
      <c r="K8" s="169"/>
      <c r="L8" s="169"/>
      <c r="M8" s="214" t="s">
        <v>164</v>
      </c>
      <c r="N8" s="167"/>
      <c r="O8" s="167"/>
      <c r="P8" s="167"/>
      <c r="Q8" s="167"/>
      <c r="R8" s="167"/>
      <c r="S8" s="167"/>
      <c r="T8" s="167"/>
      <c r="U8" s="167"/>
      <c r="V8" s="167"/>
      <c r="W8" s="167"/>
      <c r="X8" s="167"/>
      <c r="Y8" s="167"/>
      <c r="Z8" s="167"/>
      <c r="AA8" s="167"/>
      <c r="AB8" s="167"/>
      <c r="AC8" s="167"/>
      <c r="AD8" s="167"/>
      <c r="AE8" s="167"/>
      <c r="AF8" s="167"/>
      <c r="AG8" s="167"/>
      <c r="AH8" s="167"/>
      <c r="AI8" s="167"/>
      <c r="AJ8" s="167"/>
      <c r="AK8" s="168"/>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row>
    <row r="9" spans="2:77" x14ac:dyDescent="0.25">
      <c r="B9" s="33" t="s">
        <v>50</v>
      </c>
      <c r="C9" s="48" t="s">
        <v>168</v>
      </c>
      <c r="D9" s="48"/>
      <c r="E9" s="48"/>
      <c r="F9" s="48"/>
      <c r="G9" s="48"/>
      <c r="H9" s="48"/>
      <c r="I9" s="48"/>
      <c r="J9" s="48"/>
      <c r="K9" s="48"/>
      <c r="L9" s="189"/>
      <c r="M9" s="215"/>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row>
    <row r="10" spans="2:77" x14ac:dyDescent="0.25">
      <c r="B10" s="33" t="s">
        <v>47</v>
      </c>
      <c r="C10" s="49"/>
      <c r="D10" s="49"/>
      <c r="E10" s="49"/>
      <c r="F10" s="49"/>
      <c r="G10" s="49"/>
      <c r="H10" s="49"/>
      <c r="I10" s="49"/>
      <c r="J10" s="49"/>
      <c r="K10" s="49"/>
      <c r="L10" s="190"/>
      <c r="M10" s="216"/>
      <c r="N10" s="165"/>
      <c r="O10" s="165"/>
      <c r="P10" s="165"/>
      <c r="Q10" s="165"/>
      <c r="R10" s="165"/>
      <c r="S10" s="165"/>
      <c r="T10" s="165"/>
      <c r="U10" s="165"/>
      <c r="V10" s="165"/>
      <c r="W10" s="165"/>
      <c r="X10" s="165"/>
      <c r="Y10" s="165"/>
      <c r="Z10" s="165"/>
      <c r="AA10" s="165"/>
      <c r="AB10" s="165"/>
      <c r="AC10" s="165"/>
      <c r="AD10" s="165"/>
      <c r="AE10" s="165"/>
      <c r="AF10" s="165"/>
      <c r="AG10" s="165"/>
      <c r="AH10" s="165"/>
      <c r="AI10" s="165"/>
      <c r="AJ10" s="165"/>
      <c r="AK10" s="165"/>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row>
    <row r="11" spans="2:77" x14ac:dyDescent="0.25">
      <c r="B11" s="33" t="s">
        <v>38</v>
      </c>
      <c r="C11" s="49"/>
      <c r="D11" s="49"/>
      <c r="E11" s="49"/>
      <c r="F11" s="49"/>
      <c r="G11" s="49"/>
      <c r="H11" s="49"/>
      <c r="I11" s="49"/>
      <c r="J11" s="49"/>
      <c r="K11" s="49"/>
      <c r="L11" s="190"/>
      <c r="M11" s="216"/>
      <c r="N11" s="165"/>
      <c r="O11" s="165"/>
      <c r="P11" s="165"/>
      <c r="Q11" s="165"/>
      <c r="R11" s="165"/>
      <c r="S11" s="165"/>
      <c r="T11" s="165"/>
      <c r="U11" s="165"/>
      <c r="V11" s="165"/>
      <c r="W11" s="165"/>
      <c r="X11" s="165"/>
      <c r="Y11" s="165"/>
      <c r="Z11" s="165"/>
      <c r="AA11" s="165"/>
      <c r="AB11" s="165"/>
      <c r="AC11" s="165"/>
      <c r="AD11" s="165"/>
      <c r="AE11" s="165"/>
      <c r="AF11" s="165"/>
      <c r="AG11" s="165"/>
      <c r="AH11" s="165"/>
      <c r="AI11" s="165"/>
      <c r="AJ11" s="165"/>
      <c r="AK11" s="165"/>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row>
    <row r="12" spans="2:77" x14ac:dyDescent="0.25">
      <c r="B12" s="33" t="s">
        <v>151</v>
      </c>
      <c r="C12" s="50"/>
      <c r="D12" s="50"/>
      <c r="E12" s="50"/>
      <c r="F12" s="50"/>
      <c r="G12" s="50"/>
      <c r="H12" s="50"/>
      <c r="I12" s="50"/>
      <c r="J12" s="50"/>
      <c r="K12" s="50"/>
      <c r="L12" s="191"/>
      <c r="M12" s="217"/>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row>
    <row r="13" spans="2:77" x14ac:dyDescent="0.25">
      <c r="B13" s="33" t="s">
        <v>39</v>
      </c>
      <c r="C13" s="50"/>
      <c r="D13" s="50"/>
      <c r="E13" s="50"/>
      <c r="F13" s="50"/>
      <c r="G13" s="50"/>
      <c r="H13" s="50"/>
      <c r="I13" s="50"/>
      <c r="J13" s="50"/>
      <c r="K13" s="50"/>
      <c r="L13" s="191"/>
      <c r="M13" s="217"/>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row>
    <row r="14" spans="2:77" x14ac:dyDescent="0.25">
      <c r="B14" s="33" t="s">
        <v>139</v>
      </c>
      <c r="C14" s="50"/>
      <c r="D14" s="50"/>
      <c r="E14" s="50"/>
      <c r="F14" s="50"/>
      <c r="G14" s="50"/>
      <c r="H14" s="50"/>
      <c r="I14" s="50"/>
      <c r="J14" s="50"/>
      <c r="K14" s="50"/>
      <c r="L14" s="191"/>
      <c r="M14" s="217"/>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row>
    <row r="15" spans="2:77" x14ac:dyDescent="0.25">
      <c r="B15" s="33" t="s">
        <v>152</v>
      </c>
      <c r="C15" s="50"/>
      <c r="D15" s="50"/>
      <c r="E15" s="50"/>
      <c r="F15" s="50"/>
      <c r="G15" s="50"/>
      <c r="H15" s="50"/>
      <c r="I15" s="50"/>
      <c r="J15" s="50"/>
      <c r="K15" s="50"/>
      <c r="L15" s="191"/>
      <c r="M15" s="217"/>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row>
    <row r="16" spans="2:77" x14ac:dyDescent="0.25">
      <c r="B16" s="11" t="s">
        <v>0</v>
      </c>
      <c r="C16" s="2"/>
      <c r="D16" s="2"/>
      <c r="E16" s="2"/>
      <c r="F16" s="2"/>
      <c r="G16" s="2"/>
      <c r="H16" s="2"/>
      <c r="I16" s="2"/>
      <c r="J16" s="2"/>
      <c r="K16" s="2"/>
      <c r="L16" s="192"/>
      <c r="M16" s="218"/>
      <c r="N16" s="171"/>
      <c r="O16" s="171"/>
      <c r="P16" s="171"/>
      <c r="Q16" s="171"/>
      <c r="R16" s="171"/>
      <c r="S16" s="171"/>
      <c r="T16" s="171"/>
      <c r="U16" s="171"/>
      <c r="V16" s="171"/>
      <c r="W16" s="171"/>
      <c r="X16" s="171"/>
      <c r="Y16" s="171"/>
      <c r="Z16" s="171"/>
      <c r="AA16" s="171"/>
      <c r="AB16" s="171"/>
      <c r="AC16" s="171"/>
      <c r="AD16" s="171"/>
      <c r="AE16" s="171"/>
      <c r="AF16" s="171"/>
      <c r="AG16" s="171"/>
      <c r="AH16" s="171"/>
      <c r="AI16" s="171"/>
      <c r="AJ16" s="171"/>
      <c r="AK16" s="171"/>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row>
    <row r="17" spans="2:77" ht="19.5" customHeight="1" x14ac:dyDescent="0.25">
      <c r="B17" s="12" t="s">
        <v>54</v>
      </c>
      <c r="C17" s="51"/>
      <c r="D17" s="51"/>
      <c r="E17" s="51"/>
      <c r="F17" s="51"/>
      <c r="G17" s="51"/>
      <c r="H17" s="51"/>
      <c r="I17" s="51"/>
      <c r="J17" s="51"/>
      <c r="K17" s="51"/>
      <c r="L17" s="193"/>
      <c r="M17" s="219"/>
      <c r="N17" s="173"/>
      <c r="O17" s="173"/>
      <c r="P17" s="173"/>
      <c r="Q17" s="173"/>
      <c r="R17" s="173"/>
      <c r="S17" s="173"/>
      <c r="T17" s="173"/>
      <c r="U17" s="173"/>
      <c r="V17" s="173"/>
      <c r="W17" s="173"/>
      <c r="X17" s="173"/>
      <c r="Y17" s="173"/>
      <c r="Z17" s="173"/>
      <c r="AA17" s="173"/>
      <c r="AB17" s="173"/>
      <c r="AC17" s="173"/>
      <c r="AD17" s="173"/>
      <c r="AE17" s="173"/>
      <c r="AF17" s="173"/>
      <c r="AG17" s="173"/>
      <c r="AH17" s="173"/>
      <c r="AI17" s="173"/>
      <c r="AJ17" s="173"/>
      <c r="AK17" s="173"/>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row>
    <row r="18" spans="2:77" ht="20.25" customHeight="1" x14ac:dyDescent="0.25">
      <c r="B18" s="35" t="s">
        <v>25</v>
      </c>
      <c r="C18" s="51"/>
      <c r="D18" s="51"/>
      <c r="E18" s="51"/>
      <c r="F18" s="51"/>
      <c r="G18" s="51"/>
      <c r="H18" s="51"/>
      <c r="I18" s="51"/>
      <c r="J18" s="51"/>
      <c r="K18" s="51"/>
      <c r="L18" s="193"/>
      <c r="M18" s="219"/>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row>
    <row r="19" spans="2:77" x14ac:dyDescent="0.25">
      <c r="B19" s="12" t="s">
        <v>26</v>
      </c>
      <c r="C19" s="51"/>
      <c r="D19" s="51"/>
      <c r="E19" s="51"/>
      <c r="F19" s="51"/>
      <c r="G19" s="51"/>
      <c r="H19" s="51"/>
      <c r="I19" s="51"/>
      <c r="J19" s="51"/>
      <c r="K19" s="51"/>
      <c r="L19" s="193"/>
      <c r="M19" s="219"/>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row>
    <row r="20" spans="2:77" x14ac:dyDescent="0.25">
      <c r="B20" s="12" t="s">
        <v>27</v>
      </c>
      <c r="C20" s="51"/>
      <c r="D20" s="51"/>
      <c r="E20" s="51"/>
      <c r="F20" s="51"/>
      <c r="G20" s="51"/>
      <c r="H20" s="51"/>
      <c r="I20" s="51"/>
      <c r="J20" s="51"/>
      <c r="K20" s="51"/>
      <c r="L20" s="193"/>
      <c r="M20" s="219"/>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row>
    <row r="21" spans="2:77" x14ac:dyDescent="0.25">
      <c r="B21" s="52"/>
      <c r="C21" s="51"/>
      <c r="D21" s="51"/>
      <c r="E21" s="51"/>
      <c r="F21" s="51"/>
      <c r="G21" s="51"/>
      <c r="H21" s="51"/>
      <c r="I21" s="51"/>
      <c r="J21" s="51"/>
      <c r="K21" s="51"/>
      <c r="L21" s="193"/>
      <c r="M21" s="219"/>
      <c r="N21" s="173"/>
      <c r="O21" s="173"/>
      <c r="P21" s="173"/>
      <c r="Q21" s="173"/>
      <c r="R21" s="173"/>
      <c r="S21" s="173"/>
      <c r="T21" s="173"/>
      <c r="U21" s="173"/>
      <c r="V21" s="173"/>
      <c r="W21" s="173"/>
      <c r="X21" s="173"/>
      <c r="Y21" s="173"/>
      <c r="Z21" s="173"/>
      <c r="AA21" s="173"/>
      <c r="AB21" s="173"/>
      <c r="AC21" s="173"/>
      <c r="AD21" s="173"/>
      <c r="AE21" s="173"/>
      <c r="AF21" s="173"/>
      <c r="AG21" s="173"/>
      <c r="AH21" s="173"/>
      <c r="AI21" s="173"/>
      <c r="AJ21" s="173"/>
      <c r="AK21" s="173"/>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row>
    <row r="22" spans="2:77" x14ac:dyDescent="0.25">
      <c r="B22" s="13" t="s">
        <v>1</v>
      </c>
      <c r="C22" s="30"/>
      <c r="D22" s="30"/>
      <c r="E22" s="30"/>
      <c r="F22" s="30"/>
      <c r="G22" s="30"/>
      <c r="H22" s="30"/>
      <c r="I22" s="30"/>
      <c r="J22" s="30"/>
      <c r="K22" s="30"/>
      <c r="L22" s="194"/>
      <c r="M22" s="220"/>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row>
    <row r="23" spans="2:77" ht="26.25" x14ac:dyDescent="0.25">
      <c r="B23" s="25" t="s">
        <v>28</v>
      </c>
      <c r="C23" s="51"/>
      <c r="D23" s="51"/>
      <c r="E23" s="51"/>
      <c r="F23" s="51"/>
      <c r="G23" s="51"/>
      <c r="H23" s="51"/>
      <c r="I23" s="51"/>
      <c r="J23" s="51"/>
      <c r="K23" s="51"/>
      <c r="L23" s="193"/>
      <c r="M23" s="219"/>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row>
    <row r="24" spans="2:77" ht="26.25" x14ac:dyDescent="0.25">
      <c r="B24" s="25" t="s">
        <v>29</v>
      </c>
      <c r="C24" s="51"/>
      <c r="D24" s="51"/>
      <c r="E24" s="51"/>
      <c r="F24" s="51"/>
      <c r="G24" s="51"/>
      <c r="H24" s="51"/>
      <c r="I24" s="51"/>
      <c r="J24" s="51"/>
      <c r="K24" s="51"/>
      <c r="L24" s="193"/>
      <c r="M24" s="219"/>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row>
    <row r="25" spans="2:77" x14ac:dyDescent="0.25">
      <c r="B25" s="12" t="s">
        <v>116</v>
      </c>
      <c r="C25" s="51"/>
      <c r="D25" s="51"/>
      <c r="E25" s="51"/>
      <c r="F25" s="51"/>
      <c r="G25" s="51"/>
      <c r="H25" s="51"/>
      <c r="I25" s="51"/>
      <c r="J25" s="51"/>
      <c r="K25" s="51"/>
      <c r="L25" s="193"/>
      <c r="M25" s="219"/>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row>
    <row r="26" spans="2:77" x14ac:dyDescent="0.25">
      <c r="B26" s="12" t="s">
        <v>30</v>
      </c>
      <c r="C26" s="51"/>
      <c r="D26" s="51"/>
      <c r="E26" s="51"/>
      <c r="F26" s="51"/>
      <c r="G26" s="51"/>
      <c r="H26" s="51"/>
      <c r="I26" s="51"/>
      <c r="J26" s="51"/>
      <c r="K26" s="51"/>
      <c r="L26" s="193"/>
      <c r="M26" s="219"/>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row>
    <row r="27" spans="2:77" ht="15.75" thickBot="1" x14ac:dyDescent="0.3">
      <c r="B27" s="53"/>
      <c r="C27" s="54"/>
      <c r="D27" s="54"/>
      <c r="E27" s="54"/>
      <c r="F27" s="54"/>
      <c r="G27" s="54"/>
      <c r="H27" s="54"/>
      <c r="I27" s="54"/>
      <c r="J27" s="54"/>
      <c r="K27" s="54"/>
      <c r="L27" s="195"/>
      <c r="M27" s="221"/>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7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row>
    <row r="28" spans="2:77" ht="15.75" thickBot="1" x14ac:dyDescent="0.3">
      <c r="B28" s="17" t="s">
        <v>16</v>
      </c>
      <c r="C28" s="1">
        <f>IFERROR(SUMIFS(
  INDEX(C$8:C$71,MATCH("I - PRÉSELECTION DES CANDIDATURES",$B$8:$B$71,0)+1):INDEX(C$8:C$71,MATCH("I - Sous-Total des points de la PRÉSELECTION = ",$B$8:$B$71,0)-1),
  INDEX($B$8:$B$71,MATCH("I - PRÉSELECTION DES CANDIDATURES",$B$8:$B$71,0)+1):INDEX($B$8:$B$71,MATCH("I - Sous-Total des points de la PRÉSELECTION = ",$B$8:$B$71,0)-1),
  "&lt;&gt;*Date*"
),"")</f>
        <v>0</v>
      </c>
      <c r="D28" s="1">
        <f>IFERROR(SUMIFS(
  INDEX(D$8:D$71,MATCH("I - PRÉSELECTION DES CANDIDATURES",$B$8:$B$71,0)+1):INDEX(D$8:D$71,MATCH("I - Sous-Total des points de la PRÉSELECTION = ",$B$8:$B$71,0)-1),
  INDEX($B$8:$B$71,MATCH("I - PRÉSELECTION DES CANDIDATURES",$B$8:$B$71,0)+1):INDEX($B$8:$B$71,MATCH("I - Sous-Total des points de la PRÉSELECTION = ",$B$8:$B$71,0)-1),
  "&lt;&gt;*Date*"
),"")</f>
        <v>0</v>
      </c>
      <c r="E28" s="1">
        <f>IFERROR(SUMIFS(
  INDEX(E$8:E$71,MATCH("I - PRÉSELECTION DES CANDIDATURES",$B$8:$B$71,0)+1):INDEX(E$8:E$71,MATCH("I - Sous-Total des points de la PRÉSELECTION = ",$B$8:$B$71,0)-1),
  INDEX($B$8:$B$71,MATCH("I - PRÉSELECTION DES CANDIDATURES",$B$8:$B$71,0)+1):INDEX($B$8:$B$71,MATCH("I - Sous-Total des points de la PRÉSELECTION = ",$B$8:$B$71,0)-1),
  "&lt;&gt;*Date*"
),"")</f>
        <v>0</v>
      </c>
      <c r="F28" s="1">
        <f>IFERROR(SUMIFS(
  INDEX(F$8:F$71,MATCH("I - PRÉSELECTION DES CANDIDATURES",$B$8:$B$71,0)+1):INDEX(F$8:F$71,MATCH("I - Sous-Total des points de la PRÉSELECTION = ",$B$8:$B$71,0)-1),
  INDEX($B$8:$B$71,MATCH("I - PRÉSELECTION DES CANDIDATURES",$B$8:$B$71,0)+1):INDEX($B$8:$B$71,MATCH("I - Sous-Total des points de la PRÉSELECTION = ",$B$8:$B$71,0)-1),
  "&lt;&gt;*Date*"
),"")</f>
        <v>0</v>
      </c>
      <c r="G28" s="1">
        <f>IFERROR(SUMIFS(
  INDEX(G$8:G$71,MATCH("I - PRÉSELECTION DES CANDIDATURES",$B$8:$B$71,0)+1):INDEX(G$8:G$71,MATCH("I - Sous-Total des points de la PRÉSELECTION = ",$B$8:$B$71,0)-1),
  INDEX($B$8:$B$71,MATCH("I - PRÉSELECTION DES CANDIDATURES",$B$8:$B$71,0)+1):INDEX($B$8:$B$71,MATCH("I - Sous-Total des points de la PRÉSELECTION = ",$B$8:$B$71,0)-1),
  "&lt;&gt;*Date*"
),"")</f>
        <v>0</v>
      </c>
      <c r="H28" s="1">
        <f>IFERROR(SUMIFS(
  INDEX(H$8:H$71,MATCH("I - PRÉSELECTION DES CANDIDATURES",$B$8:$B$71,0)+1):INDEX(H$8:H$71,MATCH("I - Sous-Total des points de la PRÉSELECTION = ",$B$8:$B$71,0)-1),
  INDEX($B$8:$B$71,MATCH("I - PRÉSELECTION DES CANDIDATURES",$B$8:$B$71,0)+1):INDEX($B$8:$B$71,MATCH("I - Sous-Total des points de la PRÉSELECTION = ",$B$8:$B$71,0)-1),
  "&lt;&gt;*Date*"
),"")</f>
        <v>0</v>
      </c>
      <c r="I28" s="1">
        <f>IFERROR(SUMIFS(
  INDEX(I$8:I$71,MATCH("I - PRÉSELECTION DES CANDIDATURES",$B$8:$B$71,0)+1):INDEX(I$8:I$71,MATCH("I - Sous-Total des points de la PRÉSELECTION = ",$B$8:$B$71,0)-1),
  INDEX($B$8:$B$71,MATCH("I - PRÉSELECTION DES CANDIDATURES",$B$8:$B$71,0)+1):INDEX($B$8:$B$71,MATCH("I - Sous-Total des points de la PRÉSELECTION = ",$B$8:$B$71,0)-1),
  "&lt;&gt;*Date*"
),"")</f>
        <v>0</v>
      </c>
      <c r="J28" s="1">
        <f>IFERROR(SUMIFS(
  INDEX(J$8:J$71,MATCH("I - PRÉSELECTION DES CANDIDATURES",$B$8:$B$71,0)+1):INDEX(J$8:J$71,MATCH("I - Sous-Total des points de la PRÉSELECTION = ",$B$8:$B$71,0)-1),
  INDEX($B$8:$B$71,MATCH("I - PRÉSELECTION DES CANDIDATURES",$B$8:$B$71,0)+1):INDEX($B$8:$B$71,MATCH("I - Sous-Total des points de la PRÉSELECTION = ",$B$8:$B$71,0)-1),
  "&lt;&gt;*Date*"
),"")</f>
        <v>0</v>
      </c>
      <c r="K28" s="1">
        <f>IFERROR(SUMIFS(
  INDEX(K$8:K$71,MATCH("I - PRÉSELECTION DES CANDIDATURES",$B$8:$B$71,0)+1):INDEX(K$8:K$71,MATCH("I - Sous-Total des points de la PRÉSELECTION = ",$B$8:$B$71,0)-1),
  INDEX($B$8:$B$71,MATCH("I - PRÉSELECTION DES CANDIDATURES",$B$8:$B$71,0)+1):INDEX($B$8:$B$71,MATCH("I - Sous-Total des points de la PRÉSELECTION = ",$B$8:$B$71,0)-1),
  "&lt;&gt;*Date*"
),"")</f>
        <v>0</v>
      </c>
      <c r="L28" s="1">
        <f>IFERROR(SUMIFS(
  INDEX(L$8:L$71,MATCH("I - PRÉSELECTION DES CANDIDATURES",$B$8:$B$71,0)+1):INDEX(L$8:L$71,MATCH("I - Sous-Total des points de la PRÉSELECTION = ",$B$8:$B$71,0)-1),
  INDEX($B$8:$B$71,MATCH("I - PRÉSELECTION DES CANDIDATURES",$B$8:$B$71,0)+1):INDEX($B$8:$B$71,MATCH("I - Sous-Total des points de la PRÉSELECTION = ",$B$8:$B$71,0)-1),
  "&lt;&gt;*Date*"
),"")</f>
        <v>0</v>
      </c>
      <c r="M28" s="222">
        <f>IFERROR(SUMIFS(
  INDEX(M$8:M$71,MATCH("I - PRÉSELECTION DES CANDIDATURES",$B$8:$B$71,0)+1):INDEX(M$8:M$71,MATCH("I - Sous-Total des points de la PRÉSELECTION = ",$B$8:$B$71,0)-1),
  INDEX($B$8:$B$71,MATCH("I - PRÉSELECTION DES CANDIDATURES",$B$8:$B$71,0)+1):INDEX($B$8:$B$71,MATCH("I - Sous-Total des points de la PRÉSELECTION = ",$B$8:$B$71,0)-1),
  "&lt;&gt;*Date*"
),"")</f>
        <v>0</v>
      </c>
      <c r="N28" s="172">
        <f>IFERROR(SUMIFS(
  INDEX(N$8:N$71,MATCH("I - PRÉSELECTION DES CANDIDATURES",$B$8:$B$71,0)+1):INDEX(N$8:N$71,MATCH("I - Sous-Total des points de la PRÉSELECTION = ",$B$8:$B$71,0)-1),
  INDEX($B$8:$B$71,MATCH("I - PRÉSELECTION DES CANDIDATURES",$B$8:$B$71,0)+1):INDEX($B$8:$B$71,MATCH("I - Sous-Total des points de la PRÉSELECTION = ",$B$8:$B$71,0)-1),
  "&lt;&gt;*Date*"
),"")</f>
        <v>0</v>
      </c>
      <c r="O28" s="172">
        <f>IFERROR(SUMIFS(
  INDEX(O$8:O$71,MATCH("I - PRÉSELECTION DES CANDIDATURES",$B$8:$B$71,0)+1):INDEX(O$8:O$71,MATCH("I - Sous-Total des points de la PRÉSELECTION = ",$B$8:$B$71,0)-1),
  INDEX($B$8:$B$71,MATCH("I - PRÉSELECTION DES CANDIDATURES",$B$8:$B$71,0)+1):INDEX($B$8:$B$71,MATCH("I - Sous-Total des points de la PRÉSELECTION = ",$B$8:$B$71,0)-1),
  "&lt;&gt;*Date*"
),"")</f>
        <v>0</v>
      </c>
      <c r="P28" s="172">
        <f>IFERROR(SUMIFS(
  INDEX(P$8:P$71,MATCH("I - PRÉSELECTION DES CANDIDATURES",$B$8:$B$71,0)+1):INDEX(P$8:P$71,MATCH("I - Sous-Total des points de la PRÉSELECTION = ",$B$8:$B$71,0)-1),
  INDEX($B$8:$B$71,MATCH("I - PRÉSELECTION DES CANDIDATURES",$B$8:$B$71,0)+1):INDEX($B$8:$B$71,MATCH("I - Sous-Total des points de la PRÉSELECTION = ",$B$8:$B$71,0)-1),
  "&lt;&gt;*Date*"
),"")</f>
        <v>0</v>
      </c>
      <c r="Q28" s="172">
        <f>IFERROR(SUMIFS(
  INDEX(Q$8:Q$71,MATCH("I - PRÉSELECTION DES CANDIDATURES",$B$8:$B$71,0)+1):INDEX(Q$8:Q$71,MATCH("I - Sous-Total des points de la PRÉSELECTION = ",$B$8:$B$71,0)-1),
  INDEX($B$8:$B$71,MATCH("I - PRÉSELECTION DES CANDIDATURES",$B$8:$B$71,0)+1):INDEX($B$8:$B$71,MATCH("I - Sous-Total des points de la PRÉSELECTION = ",$B$8:$B$71,0)-1),
  "&lt;&gt;*Date*"
),"")</f>
        <v>0</v>
      </c>
      <c r="R28" s="172">
        <f>IFERROR(SUMIFS(
  INDEX(R$8:R$71,MATCH("I - PRÉSELECTION DES CANDIDATURES",$B$8:$B$71,0)+1):INDEX(R$8:R$71,MATCH("I - Sous-Total des points de la PRÉSELECTION = ",$B$8:$B$71,0)-1),
  INDEX($B$8:$B$71,MATCH("I - PRÉSELECTION DES CANDIDATURES",$B$8:$B$71,0)+1):INDEX($B$8:$B$71,MATCH("I - Sous-Total des points de la PRÉSELECTION = ",$B$8:$B$71,0)-1),
  "&lt;&gt;*Date*"
),"")</f>
        <v>0</v>
      </c>
      <c r="S28" s="172">
        <f>IFERROR(SUMIFS(
  INDEX(S$8:S$71,MATCH("I - PRÉSELECTION DES CANDIDATURES",$B$8:$B$71,0)+1):INDEX(S$8:S$71,MATCH("I - Sous-Total des points de la PRÉSELECTION = ",$B$8:$B$71,0)-1),
  INDEX($B$8:$B$71,MATCH("I - PRÉSELECTION DES CANDIDATURES",$B$8:$B$71,0)+1):INDEX($B$8:$B$71,MATCH("I - Sous-Total des points de la PRÉSELECTION = ",$B$8:$B$71,0)-1),
  "&lt;&gt;*Date*"
),"")</f>
        <v>0</v>
      </c>
      <c r="T28" s="172">
        <f>IFERROR(SUMIFS(
  INDEX(T$8:T$71,MATCH("I - PRÉSELECTION DES CANDIDATURES",$B$8:$B$71,0)+1):INDEX(T$8:T$71,MATCH("I - Sous-Total des points de la PRÉSELECTION = ",$B$8:$B$71,0)-1),
  INDEX($B$8:$B$71,MATCH("I - PRÉSELECTION DES CANDIDATURES",$B$8:$B$71,0)+1):INDEX($B$8:$B$71,MATCH("I - Sous-Total des points de la PRÉSELECTION = ",$B$8:$B$71,0)-1),
  "&lt;&gt;*Date*"
),"")</f>
        <v>0</v>
      </c>
      <c r="U28" s="172">
        <f>IFERROR(SUMIFS(
  INDEX(U$8:U$71,MATCH("I - PRÉSELECTION DES CANDIDATURES",$B$8:$B$71,0)+1):INDEX(U$8:U$71,MATCH("I - Sous-Total des points de la PRÉSELECTION = ",$B$8:$B$71,0)-1),
  INDEX($B$8:$B$71,MATCH("I - PRÉSELECTION DES CANDIDATURES",$B$8:$B$71,0)+1):INDEX($B$8:$B$71,MATCH("I - Sous-Total des points de la PRÉSELECTION = ",$B$8:$B$71,0)-1),
  "&lt;&gt;*Date*"
),"")</f>
        <v>0</v>
      </c>
      <c r="V28" s="172">
        <f>IFERROR(SUMIFS(
  INDEX(V$8:V$71,MATCH("I - PRÉSELECTION DES CANDIDATURES",$B$8:$B$71,0)+1):INDEX(V$8:V$71,MATCH("I - Sous-Total des points de la PRÉSELECTION = ",$B$8:$B$71,0)-1),
  INDEX($B$8:$B$71,MATCH("I - PRÉSELECTION DES CANDIDATURES",$B$8:$B$71,0)+1):INDEX($B$8:$B$71,MATCH("I - Sous-Total des points de la PRÉSELECTION = ",$B$8:$B$71,0)-1),
  "&lt;&gt;*Date*"
),"")</f>
        <v>0</v>
      </c>
      <c r="W28" s="172">
        <f>IFERROR(SUMIFS(
  INDEX(W$8:W$71,MATCH("I - PRÉSELECTION DES CANDIDATURES",$B$8:$B$71,0)+1):INDEX(W$8:W$71,MATCH("I - Sous-Total des points de la PRÉSELECTION = ",$B$8:$B$71,0)-1),
  INDEX($B$8:$B$71,MATCH("I - PRÉSELECTION DES CANDIDATURES",$B$8:$B$71,0)+1):INDEX($B$8:$B$71,MATCH("I - Sous-Total des points de la PRÉSELECTION = ",$B$8:$B$71,0)-1),
  "&lt;&gt;*Date*"
),"")</f>
        <v>0</v>
      </c>
      <c r="X28" s="172">
        <f>IFERROR(SUMIFS(
  INDEX(X$8:X$71,MATCH("I - PRÉSELECTION DES CANDIDATURES",$B$8:$B$71,0)+1):INDEX(X$8:X$71,MATCH("I - Sous-Total des points de la PRÉSELECTION = ",$B$8:$B$71,0)-1),
  INDEX($B$8:$B$71,MATCH("I - PRÉSELECTION DES CANDIDATURES",$B$8:$B$71,0)+1):INDEX($B$8:$B$71,MATCH("I - Sous-Total des points de la PRÉSELECTION = ",$B$8:$B$71,0)-1),
  "&lt;&gt;*Date*"
),"")</f>
        <v>0</v>
      </c>
      <c r="Y28" s="172">
        <f>IFERROR(SUMIFS(
  INDEX(Y$8:Y$71,MATCH("I - PRÉSELECTION DES CANDIDATURES",$B$8:$B$71,0)+1):INDEX(Y$8:Y$71,MATCH("I - Sous-Total des points de la PRÉSELECTION = ",$B$8:$B$71,0)-1),
  INDEX($B$8:$B$71,MATCH("I - PRÉSELECTION DES CANDIDATURES",$B$8:$B$71,0)+1):INDEX($B$8:$B$71,MATCH("I - Sous-Total des points de la PRÉSELECTION = ",$B$8:$B$71,0)-1),
  "&lt;&gt;*Date*"
),"")</f>
        <v>0</v>
      </c>
      <c r="Z28" s="172">
        <f>IFERROR(SUMIFS(
  INDEX(Z$8:Z$71,MATCH("I - PRÉSELECTION DES CANDIDATURES",$B$8:$B$71,0)+1):INDEX(Z$8:Z$71,MATCH("I - Sous-Total des points de la PRÉSELECTION = ",$B$8:$B$71,0)-1),
  INDEX($B$8:$B$71,MATCH("I - PRÉSELECTION DES CANDIDATURES",$B$8:$B$71,0)+1):INDEX($B$8:$B$71,MATCH("I - Sous-Total des points de la PRÉSELECTION = ",$B$8:$B$71,0)-1),
  "&lt;&gt;*Date*"
),"")</f>
        <v>0</v>
      </c>
      <c r="AA28" s="172">
        <f>IFERROR(SUMIFS(
  INDEX(AA$8:AA$71,MATCH("I - PRÉSELECTION DES CANDIDATURES",$B$8:$B$71,0)+1):INDEX(AA$8:AA$71,MATCH("I - Sous-Total des points de la PRÉSELECTION = ",$B$8:$B$71,0)-1),
  INDEX($B$8:$B$71,MATCH("I - PRÉSELECTION DES CANDIDATURES",$B$8:$B$71,0)+1):INDEX($B$8:$B$71,MATCH("I - Sous-Total des points de la PRÉSELECTION = ",$B$8:$B$71,0)-1),
  "&lt;&gt;*Date*"
),"")</f>
        <v>0</v>
      </c>
      <c r="AB28" s="172">
        <f>IFERROR(SUMIFS(
  INDEX(AB$8:AB$71,MATCH("I - PRÉSELECTION DES CANDIDATURES",$B$8:$B$71,0)+1):INDEX(AB$8:AB$71,MATCH("I - Sous-Total des points de la PRÉSELECTION = ",$B$8:$B$71,0)-1),
  INDEX($B$8:$B$71,MATCH("I - PRÉSELECTION DES CANDIDATURES",$B$8:$B$71,0)+1):INDEX($B$8:$B$71,MATCH("I - Sous-Total des points de la PRÉSELECTION = ",$B$8:$B$71,0)-1),
  "&lt;&gt;*Date*"
),"")</f>
        <v>0</v>
      </c>
      <c r="AC28" s="172">
        <f>IFERROR(SUMIFS(
  INDEX(AC$8:AC$71,MATCH("I - PRÉSELECTION DES CANDIDATURES",$B$8:$B$71,0)+1):INDEX(AC$8:AC$71,MATCH("I - Sous-Total des points de la PRÉSELECTION = ",$B$8:$B$71,0)-1),
  INDEX($B$8:$B$71,MATCH("I - PRÉSELECTION DES CANDIDATURES",$B$8:$B$71,0)+1):INDEX($B$8:$B$71,MATCH("I - Sous-Total des points de la PRÉSELECTION = ",$B$8:$B$71,0)-1),
  "&lt;&gt;*Date*"
),"")</f>
        <v>0</v>
      </c>
      <c r="AD28" s="172">
        <f>IFERROR(SUMIFS(
  INDEX(AD$8:AD$71,MATCH("I - PRÉSELECTION DES CANDIDATURES",$B$8:$B$71,0)+1):INDEX(AD$8:AD$71,MATCH("I - Sous-Total des points de la PRÉSELECTION = ",$B$8:$B$71,0)-1),
  INDEX($B$8:$B$71,MATCH("I - PRÉSELECTION DES CANDIDATURES",$B$8:$B$71,0)+1):INDEX($B$8:$B$71,MATCH("I - Sous-Total des points de la PRÉSELECTION = ",$B$8:$B$71,0)-1),
  "&lt;&gt;*Date*"
),"")</f>
        <v>0</v>
      </c>
      <c r="AE28" s="172">
        <f>IFERROR(SUMIFS(
  INDEX(AE$8:AE$71,MATCH("I - PRÉSELECTION DES CANDIDATURES",$B$8:$B$71,0)+1):INDEX(AE$8:AE$71,MATCH("I - Sous-Total des points de la PRÉSELECTION = ",$B$8:$B$71,0)-1),
  INDEX($B$8:$B$71,MATCH("I - PRÉSELECTION DES CANDIDATURES",$B$8:$B$71,0)+1):INDEX($B$8:$B$71,MATCH("I - Sous-Total des points de la PRÉSELECTION = ",$B$8:$B$71,0)-1),
  "&lt;&gt;*Date*"
),"")</f>
        <v>0</v>
      </c>
      <c r="AF28" s="172">
        <f>IFERROR(SUMIFS(
  INDEX(AF$8:AF$71,MATCH("I - PRÉSELECTION DES CANDIDATURES",$B$8:$B$71,0)+1):INDEX(AF$8:AF$71,MATCH("I - Sous-Total des points de la PRÉSELECTION = ",$B$8:$B$71,0)-1),
  INDEX($B$8:$B$71,MATCH("I - PRÉSELECTION DES CANDIDATURES",$B$8:$B$71,0)+1):INDEX($B$8:$B$71,MATCH("I - Sous-Total des points de la PRÉSELECTION = ",$B$8:$B$71,0)-1),
  "&lt;&gt;*Date*"
),"")</f>
        <v>0</v>
      </c>
      <c r="AG28" s="172">
        <f>IFERROR(SUMIFS(
  INDEX(AG$8:AG$71,MATCH("I - PRÉSELECTION DES CANDIDATURES",$B$8:$B$71,0)+1):INDEX(AG$8:AG$71,MATCH("I - Sous-Total des points de la PRÉSELECTION = ",$B$8:$B$71,0)-1),
  INDEX($B$8:$B$71,MATCH("I - PRÉSELECTION DES CANDIDATURES",$B$8:$B$71,0)+1):INDEX($B$8:$B$71,MATCH("I - Sous-Total des points de la PRÉSELECTION = ",$B$8:$B$71,0)-1),
  "&lt;&gt;*Date*"
),"")</f>
        <v>0</v>
      </c>
      <c r="AH28" s="172">
        <f>IFERROR(SUMIFS(
  INDEX(AH$8:AH$71,MATCH("I - PRÉSELECTION DES CANDIDATURES",$B$8:$B$71,0)+1):INDEX(AH$8:AH$71,MATCH("I - Sous-Total des points de la PRÉSELECTION = ",$B$8:$B$71,0)-1),
  INDEX($B$8:$B$71,MATCH("I - PRÉSELECTION DES CANDIDATURES",$B$8:$B$71,0)+1):INDEX($B$8:$B$71,MATCH("I - Sous-Total des points de la PRÉSELECTION = ",$B$8:$B$71,0)-1),
  "&lt;&gt;*Date*"
),"")</f>
        <v>0</v>
      </c>
      <c r="AI28" s="172">
        <f>IFERROR(SUMIFS(
  INDEX(AI$8:AI$71,MATCH("I - PRÉSELECTION DES CANDIDATURES",$B$8:$B$71,0)+1):INDEX(AI$8:AI$71,MATCH("I - Sous-Total des points de la PRÉSELECTION = ",$B$8:$B$71,0)-1),
  INDEX($B$8:$B$71,MATCH("I - PRÉSELECTION DES CANDIDATURES",$B$8:$B$71,0)+1):INDEX($B$8:$B$71,MATCH("I - Sous-Total des points de la PRÉSELECTION = ",$B$8:$B$71,0)-1),
  "&lt;&gt;*Date*"
),"")</f>
        <v>0</v>
      </c>
      <c r="AJ28" s="172">
        <f>IFERROR(SUMIFS(
  INDEX(AJ$8:AJ$71,MATCH("I - PRÉSELECTION DES CANDIDATURES",$B$8:$B$71,0)+1):INDEX(AJ$8:AJ$71,MATCH("I - Sous-Total des points de la PRÉSELECTION = ",$B$8:$B$71,0)-1),
  INDEX($B$8:$B$71,MATCH("I - PRÉSELECTION DES CANDIDATURES",$B$8:$B$71,0)+1):INDEX($B$8:$B$71,MATCH("I - Sous-Total des points de la PRÉSELECTION = ",$B$8:$B$71,0)-1),
  "&lt;&gt;*Date*"
),"")</f>
        <v>0</v>
      </c>
      <c r="AK28" s="172">
        <f>IFERROR(SUMIFS(
  INDEX(AK$8:AK$71,MATCH("I - PRÉSELECTION DES CANDIDATURES",$B$8:$B$71,0)+1):INDEX(AK$8:AK$71,MATCH("I - Sous-Total des points de la PRÉSELECTION = ",$B$8:$B$71,0)-1),
  INDEX($B$8:$B$71,MATCH("I - PRÉSELECTION DES CANDIDATURES",$B$8:$B$71,0)+1):INDEX($B$8:$B$71,MATCH("I - Sous-Total des points de la PRÉSELECTION = ",$B$8:$B$71,0)-1),
  "&lt;&gt;*Date*"
),"")</f>
        <v>0</v>
      </c>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row>
    <row r="29" spans="2:77" ht="15" customHeight="1" x14ac:dyDescent="0.25">
      <c r="B29" s="14" t="s">
        <v>33</v>
      </c>
      <c r="C29" s="58"/>
      <c r="D29" s="58"/>
      <c r="E29" s="58"/>
      <c r="F29" s="58"/>
      <c r="G29" s="58"/>
      <c r="H29" s="58"/>
      <c r="I29" s="58"/>
      <c r="J29" s="58"/>
      <c r="K29" s="58"/>
      <c r="L29" s="197"/>
      <c r="M29" s="223"/>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row>
    <row r="30" spans="2:77" x14ac:dyDescent="0.25">
      <c r="B30" s="31"/>
      <c r="C30" s="85" t="str">
        <f>IF(C29="OUI","Date de l'appel :","")</f>
        <v/>
      </c>
      <c r="D30" s="85" t="str">
        <f t="shared" ref="D30:G30" si="0">IF(D29="OUI","Date de l'appel :","")</f>
        <v/>
      </c>
      <c r="E30" s="85" t="str">
        <f t="shared" si="0"/>
        <v/>
      </c>
      <c r="F30" s="85" t="str">
        <f t="shared" si="0"/>
        <v/>
      </c>
      <c r="G30" s="85" t="str">
        <f t="shared" si="0"/>
        <v/>
      </c>
      <c r="H30" s="85" t="str">
        <f t="shared" ref="H30:AK30" si="1">IF(H29="OUI","Date de l'appel :","")</f>
        <v/>
      </c>
      <c r="I30" s="85" t="str">
        <f t="shared" si="1"/>
        <v/>
      </c>
      <c r="J30" s="85" t="str">
        <f t="shared" si="1"/>
        <v/>
      </c>
      <c r="K30" s="85" t="str">
        <f t="shared" si="1"/>
        <v/>
      </c>
      <c r="L30" s="198" t="str">
        <f t="shared" si="1"/>
        <v/>
      </c>
      <c r="M30" s="224" t="str">
        <f t="shared" si="1"/>
        <v/>
      </c>
      <c r="N30" s="187" t="str">
        <f t="shared" si="1"/>
        <v/>
      </c>
      <c r="O30" s="187" t="str">
        <f t="shared" si="1"/>
        <v/>
      </c>
      <c r="P30" s="187" t="str">
        <f t="shared" si="1"/>
        <v/>
      </c>
      <c r="Q30" s="187" t="str">
        <f t="shared" si="1"/>
        <v/>
      </c>
      <c r="R30" s="187" t="str">
        <f t="shared" si="1"/>
        <v/>
      </c>
      <c r="S30" s="187" t="str">
        <f t="shared" si="1"/>
        <v/>
      </c>
      <c r="T30" s="187" t="str">
        <f t="shared" si="1"/>
        <v/>
      </c>
      <c r="U30" s="187" t="str">
        <f t="shared" si="1"/>
        <v/>
      </c>
      <c r="V30" s="187" t="str">
        <f t="shared" si="1"/>
        <v/>
      </c>
      <c r="W30" s="187" t="str">
        <f t="shared" si="1"/>
        <v/>
      </c>
      <c r="X30" s="187" t="str">
        <f t="shared" si="1"/>
        <v/>
      </c>
      <c r="Y30" s="187" t="str">
        <f t="shared" ref="Y30:Z30" si="2">IF(Y29="OUI","Date de l'appel :","")</f>
        <v/>
      </c>
      <c r="Z30" s="187" t="str">
        <f t="shared" si="2"/>
        <v/>
      </c>
      <c r="AA30" s="187" t="str">
        <f t="shared" ref="AA30:AJ30" si="3">IF(AA29="OUI","Date de l'appel :","")</f>
        <v/>
      </c>
      <c r="AB30" s="187" t="str">
        <f t="shared" ref="AB30:AD30" si="4">IF(AB29="OUI","Date de l'appel :","")</f>
        <v/>
      </c>
      <c r="AC30" s="187" t="str">
        <f t="shared" si="4"/>
        <v/>
      </c>
      <c r="AD30" s="187" t="str">
        <f t="shared" si="4"/>
        <v/>
      </c>
      <c r="AE30" s="187" t="str">
        <f t="shared" ref="AE30:AI30" si="5">IF(AE29="OUI","Date de l'appel :","")</f>
        <v/>
      </c>
      <c r="AF30" s="187" t="str">
        <f t="shared" si="5"/>
        <v/>
      </c>
      <c r="AG30" s="187" t="str">
        <f t="shared" si="5"/>
        <v/>
      </c>
      <c r="AH30" s="187" t="str">
        <f t="shared" si="5"/>
        <v/>
      </c>
      <c r="AI30" s="187" t="str">
        <f t="shared" si="5"/>
        <v/>
      </c>
      <c r="AJ30" s="187" t="str">
        <f t="shared" si="3"/>
        <v/>
      </c>
      <c r="AK30" s="187" t="str">
        <f t="shared" si="1"/>
        <v/>
      </c>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row>
    <row r="31" spans="2:77" ht="18" customHeight="1" x14ac:dyDescent="0.25">
      <c r="B31" s="32"/>
      <c r="C31" s="55"/>
      <c r="D31" s="55"/>
      <c r="E31" s="55"/>
      <c r="F31" s="55"/>
      <c r="G31" s="55"/>
      <c r="H31" s="55"/>
      <c r="I31" s="55"/>
      <c r="J31" s="55"/>
      <c r="K31" s="55"/>
      <c r="L31" s="199"/>
      <c r="M31" s="225"/>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row>
    <row r="32" spans="2:77" ht="24.95" customHeight="1" x14ac:dyDescent="0.25">
      <c r="B32" s="27" t="s">
        <v>72</v>
      </c>
      <c r="C32" s="56"/>
      <c r="D32" s="56"/>
      <c r="E32" s="56"/>
      <c r="F32" s="56"/>
      <c r="G32" s="56"/>
      <c r="H32" s="56"/>
      <c r="I32" s="56"/>
      <c r="J32" s="56"/>
      <c r="K32" s="56"/>
      <c r="L32" s="200"/>
      <c r="M32" s="226"/>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row>
    <row r="33" spans="2:77" ht="24.95" customHeight="1" x14ac:dyDescent="0.25">
      <c r="B33" s="27" t="s">
        <v>107</v>
      </c>
      <c r="C33" s="57"/>
      <c r="D33" s="57"/>
      <c r="E33" s="57"/>
      <c r="F33" s="57"/>
      <c r="G33" s="57"/>
      <c r="H33" s="57"/>
      <c r="I33" s="57"/>
      <c r="J33" s="57"/>
      <c r="K33" s="57"/>
      <c r="L33" s="201"/>
      <c r="M33" s="226"/>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row>
    <row r="34" spans="2:77" ht="24.95" customHeight="1" x14ac:dyDescent="0.25">
      <c r="B34" s="27" t="s">
        <v>37</v>
      </c>
      <c r="C34" s="57"/>
      <c r="D34" s="57"/>
      <c r="E34" s="57"/>
      <c r="F34" s="57"/>
      <c r="G34" s="57"/>
      <c r="H34" s="57"/>
      <c r="I34" s="57"/>
      <c r="J34" s="57"/>
      <c r="K34" s="57"/>
      <c r="L34" s="201"/>
      <c r="M34" s="226"/>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row>
    <row r="35" spans="2:77" ht="27.75" customHeight="1" x14ac:dyDescent="0.25">
      <c r="B35" s="34" t="s">
        <v>37</v>
      </c>
      <c r="C35" s="57"/>
      <c r="D35" s="57"/>
      <c r="E35" s="57"/>
      <c r="F35" s="57"/>
      <c r="G35" s="57"/>
      <c r="H35" s="57"/>
      <c r="I35" s="57"/>
      <c r="J35" s="57"/>
      <c r="K35" s="57"/>
      <c r="L35" s="201"/>
      <c r="M35" s="226"/>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row>
    <row r="36" spans="2:77" ht="18" customHeight="1" x14ac:dyDescent="0.25">
      <c r="B36" s="26" t="s">
        <v>35</v>
      </c>
      <c r="C36" s="58"/>
      <c r="D36" s="58"/>
      <c r="E36" s="58"/>
      <c r="F36" s="58"/>
      <c r="G36" s="58"/>
      <c r="H36" s="58"/>
      <c r="I36" s="58"/>
      <c r="J36" s="58"/>
      <c r="K36" s="58"/>
      <c r="L36" s="197"/>
      <c r="M36" s="226"/>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row>
    <row r="37" spans="2:77" x14ac:dyDescent="0.25">
      <c r="B37" s="31"/>
      <c r="C37" s="85" t="str">
        <f>IF(C36="OUI","Date de l'entretien :","")</f>
        <v/>
      </c>
      <c r="D37" s="85" t="str">
        <f t="shared" ref="D37:G37" si="6">IF(D36="OUI","Date de l'entretien :","")</f>
        <v/>
      </c>
      <c r="E37" s="85" t="str">
        <f t="shared" si="6"/>
        <v/>
      </c>
      <c r="F37" s="85" t="str">
        <f t="shared" si="6"/>
        <v/>
      </c>
      <c r="G37" s="85" t="str">
        <f t="shared" si="6"/>
        <v/>
      </c>
      <c r="H37" s="85" t="str">
        <f t="shared" ref="H37:L37" si="7">IF(H36="OUI","Date de l'entretien :","")</f>
        <v/>
      </c>
      <c r="I37" s="85" t="str">
        <f t="shared" si="7"/>
        <v/>
      </c>
      <c r="J37" s="85" t="str">
        <f t="shared" si="7"/>
        <v/>
      </c>
      <c r="K37" s="85" t="str">
        <f t="shared" si="7"/>
        <v/>
      </c>
      <c r="L37" s="198" t="str">
        <f t="shared" si="7"/>
        <v/>
      </c>
      <c r="M37" s="226"/>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row>
    <row r="38" spans="2:77" ht="18" customHeight="1" x14ac:dyDescent="0.25">
      <c r="B38" s="15"/>
      <c r="C38" s="55"/>
      <c r="D38" s="55"/>
      <c r="E38" s="55"/>
      <c r="F38" s="55"/>
      <c r="G38" s="55"/>
      <c r="H38" s="55"/>
      <c r="I38" s="55"/>
      <c r="J38" s="55"/>
      <c r="K38" s="55"/>
      <c r="L38" s="199"/>
      <c r="M38" s="226"/>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row>
    <row r="39" spans="2:77" ht="27" customHeight="1" x14ac:dyDescent="0.25">
      <c r="B39" s="155" t="s">
        <v>34</v>
      </c>
      <c r="C39" s="19"/>
      <c r="D39" s="19"/>
      <c r="E39" s="19"/>
      <c r="F39" s="19"/>
      <c r="G39" s="19"/>
      <c r="H39" s="19"/>
      <c r="I39" s="19"/>
      <c r="J39" s="19"/>
      <c r="K39" s="19"/>
      <c r="L39" s="202"/>
      <c r="M39" s="226"/>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row>
    <row r="40" spans="2:77" ht="35.1" customHeight="1" x14ac:dyDescent="0.25">
      <c r="B40" s="28" t="s">
        <v>117</v>
      </c>
      <c r="C40" s="57"/>
      <c r="D40" s="57"/>
      <c r="E40" s="57"/>
      <c r="F40" s="57"/>
      <c r="G40" s="57"/>
      <c r="H40" s="57"/>
      <c r="I40" s="57"/>
      <c r="J40" s="57"/>
      <c r="K40" s="57"/>
      <c r="L40" s="201"/>
      <c r="M40" s="226"/>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row>
    <row r="41" spans="2:77" ht="35.1" customHeight="1" x14ac:dyDescent="0.25">
      <c r="B41" s="28" t="s">
        <v>133</v>
      </c>
      <c r="C41" s="57"/>
      <c r="D41" s="57"/>
      <c r="E41" s="57"/>
      <c r="F41" s="57"/>
      <c r="G41" s="57"/>
      <c r="H41" s="57"/>
      <c r="I41" s="57"/>
      <c r="J41" s="57"/>
      <c r="K41" s="57"/>
      <c r="L41" s="201"/>
      <c r="M41" s="226"/>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row>
    <row r="42" spans="2:77" ht="35.1" customHeight="1" x14ac:dyDescent="0.25">
      <c r="B42" s="28" t="s">
        <v>31</v>
      </c>
      <c r="C42" s="57"/>
      <c r="D42" s="57"/>
      <c r="E42" s="57"/>
      <c r="F42" s="57"/>
      <c r="G42" s="57"/>
      <c r="H42" s="57"/>
      <c r="I42" s="57"/>
      <c r="J42" s="57"/>
      <c r="K42" s="57"/>
      <c r="L42" s="201"/>
      <c r="M42" s="226"/>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row>
    <row r="43" spans="2:77" x14ac:dyDescent="0.25">
      <c r="B43" s="60"/>
      <c r="C43" s="59"/>
      <c r="D43" s="57"/>
      <c r="E43" s="57"/>
      <c r="F43" s="57"/>
      <c r="G43" s="57"/>
      <c r="H43" s="57"/>
      <c r="I43" s="57"/>
      <c r="J43" s="57"/>
      <c r="K43" s="57"/>
      <c r="L43" s="201"/>
      <c r="M43" s="226"/>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row>
    <row r="44" spans="2:77" ht="21.95" customHeight="1" x14ac:dyDescent="0.25">
      <c r="B44" s="20" t="s">
        <v>22</v>
      </c>
      <c r="C44" s="29"/>
      <c r="D44" s="29"/>
      <c r="E44" s="29"/>
      <c r="F44" s="29"/>
      <c r="G44" s="29"/>
      <c r="H44" s="29"/>
      <c r="I44" s="29"/>
      <c r="J44" s="29"/>
      <c r="K44" s="29"/>
      <c r="L44" s="203"/>
      <c r="M44" s="226"/>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row>
    <row r="45" spans="2:77" ht="21.95" customHeight="1" x14ac:dyDescent="0.25">
      <c r="B45" s="61"/>
      <c r="C45" s="57"/>
      <c r="D45" s="57"/>
      <c r="E45" s="57"/>
      <c r="F45" s="57"/>
      <c r="G45" s="57"/>
      <c r="H45" s="57"/>
      <c r="I45" s="57"/>
      <c r="J45" s="57"/>
      <c r="K45" s="57"/>
      <c r="L45" s="201"/>
      <c r="M45" s="226"/>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row>
    <row r="46" spans="2:77" ht="21.95" customHeight="1" x14ac:dyDescent="0.25">
      <c r="B46" s="61"/>
      <c r="C46" s="57"/>
      <c r="D46" s="57"/>
      <c r="E46" s="57"/>
      <c r="F46" s="57"/>
      <c r="G46" s="57"/>
      <c r="H46" s="57"/>
      <c r="I46" s="57"/>
      <c r="J46" s="57"/>
      <c r="K46" s="57"/>
      <c r="L46" s="201"/>
      <c r="M46" s="226"/>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row>
    <row r="47" spans="2:77" ht="21.95" customHeight="1" x14ac:dyDescent="0.25">
      <c r="B47" s="61"/>
      <c r="C47" s="57"/>
      <c r="D47" s="57"/>
      <c r="E47" s="57"/>
      <c r="F47" s="57"/>
      <c r="G47" s="57"/>
      <c r="H47" s="57"/>
      <c r="I47" s="57"/>
      <c r="J47" s="57"/>
      <c r="K47" s="57"/>
      <c r="L47" s="201"/>
      <c r="M47" s="226"/>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row>
    <row r="48" spans="2:77" ht="21.95" customHeight="1" x14ac:dyDescent="0.25">
      <c r="B48" s="61"/>
      <c r="C48" s="57"/>
      <c r="D48" s="57"/>
      <c r="E48" s="57"/>
      <c r="F48" s="57"/>
      <c r="G48" s="57"/>
      <c r="H48" s="57"/>
      <c r="I48" s="57"/>
      <c r="J48" s="57"/>
      <c r="K48" s="57"/>
      <c r="L48" s="201"/>
      <c r="M48" s="226"/>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row>
    <row r="49" spans="1:77" x14ac:dyDescent="0.25">
      <c r="B49" s="62"/>
      <c r="C49" s="59"/>
      <c r="D49" s="57"/>
      <c r="E49" s="57"/>
      <c r="F49" s="57"/>
      <c r="G49" s="57"/>
      <c r="H49" s="57"/>
      <c r="I49" s="57"/>
      <c r="J49" s="57"/>
      <c r="K49" s="57"/>
      <c r="L49" s="201"/>
      <c r="M49" s="226"/>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row>
    <row r="50" spans="1:77" ht="21.95" customHeight="1" x14ac:dyDescent="0.25">
      <c r="B50" s="20" t="s">
        <v>21</v>
      </c>
      <c r="C50" s="29"/>
      <c r="D50" s="29"/>
      <c r="E50" s="29"/>
      <c r="F50" s="29"/>
      <c r="G50" s="29"/>
      <c r="H50" s="29"/>
      <c r="I50" s="29"/>
      <c r="J50" s="29"/>
      <c r="K50" s="29"/>
      <c r="L50" s="203"/>
      <c r="M50" s="226"/>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row>
    <row r="51" spans="1:77" ht="21.95" customHeight="1" x14ac:dyDescent="0.25">
      <c r="B51" s="61"/>
      <c r="C51" s="57"/>
      <c r="D51" s="57"/>
      <c r="E51" s="57"/>
      <c r="F51" s="57"/>
      <c r="G51" s="57"/>
      <c r="H51" s="57"/>
      <c r="I51" s="57"/>
      <c r="J51" s="57"/>
      <c r="K51" s="57"/>
      <c r="L51" s="201"/>
      <c r="M51" s="226"/>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row>
    <row r="52" spans="1:77" ht="21.95" customHeight="1" x14ac:dyDescent="0.25">
      <c r="B52" s="61"/>
      <c r="C52" s="57"/>
      <c r="D52" s="57"/>
      <c r="E52" s="57"/>
      <c r="F52" s="57"/>
      <c r="G52" s="57"/>
      <c r="H52" s="57"/>
      <c r="I52" s="57"/>
      <c r="J52" s="57"/>
      <c r="K52" s="57"/>
      <c r="L52" s="201"/>
      <c r="M52" s="226"/>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row>
    <row r="53" spans="1:77" ht="21.95" customHeight="1" x14ac:dyDescent="0.25">
      <c r="B53" s="61"/>
      <c r="C53" s="57"/>
      <c r="D53" s="57"/>
      <c r="E53" s="57"/>
      <c r="F53" s="57"/>
      <c r="G53" s="57"/>
      <c r="H53" s="57"/>
      <c r="I53" s="57"/>
      <c r="J53" s="57"/>
      <c r="K53" s="57"/>
      <c r="L53" s="201"/>
      <c r="M53" s="226"/>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row>
    <row r="54" spans="1:77" ht="21.95" customHeight="1" x14ac:dyDescent="0.25">
      <c r="B54" s="61"/>
      <c r="C54" s="57"/>
      <c r="D54" s="57"/>
      <c r="E54" s="57"/>
      <c r="F54" s="57"/>
      <c r="G54" s="57"/>
      <c r="H54" s="57"/>
      <c r="I54" s="57"/>
      <c r="J54" s="57"/>
      <c r="K54" s="57"/>
      <c r="L54" s="201"/>
      <c r="M54" s="226"/>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row>
    <row r="55" spans="1:77" ht="21.95" customHeight="1" x14ac:dyDescent="0.25">
      <c r="B55" s="62"/>
      <c r="C55" s="59"/>
      <c r="D55" s="57"/>
      <c r="E55" s="57"/>
      <c r="F55" s="57"/>
      <c r="G55" s="57"/>
      <c r="H55" s="57"/>
      <c r="I55" s="57"/>
      <c r="J55" s="57"/>
      <c r="K55" s="57"/>
      <c r="L55" s="201"/>
      <c r="M55" s="226"/>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row>
    <row r="56" spans="1:77" ht="21.95" customHeight="1" x14ac:dyDescent="0.25">
      <c r="B56" s="61"/>
      <c r="C56" s="57"/>
      <c r="D56" s="57"/>
      <c r="E56" s="57"/>
      <c r="F56" s="57"/>
      <c r="G56" s="57"/>
      <c r="H56" s="57"/>
      <c r="I56" s="57"/>
      <c r="J56" s="57"/>
      <c r="K56" s="57"/>
      <c r="L56" s="201"/>
      <c r="M56" s="226"/>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row>
    <row r="57" spans="1:77" ht="21.95" customHeight="1" x14ac:dyDescent="0.25">
      <c r="B57" s="61"/>
      <c r="C57" s="57"/>
      <c r="D57" s="57"/>
      <c r="E57" s="57"/>
      <c r="F57" s="57"/>
      <c r="G57" s="57"/>
      <c r="H57" s="57"/>
      <c r="I57" s="57"/>
      <c r="J57" s="57"/>
      <c r="K57" s="57"/>
      <c r="L57" s="201"/>
      <c r="M57" s="226"/>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row>
    <row r="58" spans="1:77" ht="21.95" customHeight="1" x14ac:dyDescent="0.25">
      <c r="B58" s="61"/>
      <c r="C58" s="57"/>
      <c r="D58" s="57"/>
      <c r="E58" s="57"/>
      <c r="F58" s="57"/>
      <c r="G58" s="57"/>
      <c r="H58" s="57"/>
      <c r="I58" s="57"/>
      <c r="J58" s="57"/>
      <c r="K58" s="57"/>
      <c r="L58" s="201"/>
      <c r="M58" s="226"/>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row>
    <row r="59" spans="1:77" ht="21.95" customHeight="1" x14ac:dyDescent="0.25">
      <c r="B59" s="61"/>
      <c r="C59" s="57"/>
      <c r="D59" s="57"/>
      <c r="E59" s="57"/>
      <c r="F59" s="57"/>
      <c r="G59" s="57"/>
      <c r="H59" s="57"/>
      <c r="I59" s="57"/>
      <c r="J59" s="57"/>
      <c r="K59" s="57"/>
      <c r="L59" s="201"/>
      <c r="M59" s="226"/>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row>
    <row r="60" spans="1:77" ht="21.95" customHeight="1" x14ac:dyDescent="0.25">
      <c r="B60" s="61"/>
      <c r="C60" s="57"/>
      <c r="D60" s="57"/>
      <c r="E60" s="57"/>
      <c r="F60" s="57"/>
      <c r="G60" s="57"/>
      <c r="H60" s="57"/>
      <c r="I60" s="57"/>
      <c r="J60" s="57"/>
      <c r="K60" s="57"/>
      <c r="L60" s="201"/>
      <c r="M60" s="226"/>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row>
    <row r="61" spans="1:77" ht="15.75" thickBot="1" x14ac:dyDescent="0.3">
      <c r="B61" s="61"/>
      <c r="C61" s="59"/>
      <c r="D61" s="59"/>
      <c r="E61" s="59"/>
      <c r="F61" s="59"/>
      <c r="G61" s="59"/>
      <c r="H61" s="59"/>
      <c r="I61" s="59"/>
      <c r="J61" s="59"/>
      <c r="K61" s="59"/>
      <c r="L61" s="204"/>
      <c r="M61" s="226"/>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row>
    <row r="62" spans="1:77" s="23" customFormat="1" ht="24" customHeight="1" thickBot="1" x14ac:dyDescent="0.3">
      <c r="A62"/>
      <c r="B62" s="21" t="s">
        <v>17</v>
      </c>
      <c r="C62" s="1" cm="1">
        <f t="array" ref="C62">IFERROR(
  SUMPRODUCT(
    --ISNUMBER( INDEX(C$8:C$71, Debut_Entretien) : INDEX(C$8:C$71, Fin_Entretien) ),
    --( INDEX(C$8:C$71, Debut_Entretien) : INDEX(C$8:C$71, Fin_Entretien) &gt;= 0 ),
    --( INDEX(C$8:C$71, Debut_Entretien) : INDEX(C$8:C$71, Fin_Entretien) &lt;= 2 ),
    INDEX(C$8:C$71, Debut_Entretien) : INDEX(C$8:C$71, Fin_Entretien)
  ),"")</f>
        <v>0</v>
      </c>
      <c r="D62" s="1" cm="1">
        <f t="array" ref="D62">IFERROR(
  SUMPRODUCT(
    --ISNUMBER( INDEX(D$8:D$71, Debut_Entretien) : INDEX(D$8:D$71, Fin_Entretien) ),
    --( INDEX(D$8:D$71, Debut_Entretien) : INDEX(D$8:D$71, Fin_Entretien) &gt;= 0 ),
    --( INDEX(D$8:D$71, Debut_Entretien) : INDEX(D$8:D$71, Fin_Entretien) &lt;= 2 ),
    INDEX(D$8:D$71, Debut_Entretien) : INDEX(D$8:D$71, Fin_Entretien)
  ),"")</f>
        <v>0</v>
      </c>
      <c r="E62" s="1" cm="1">
        <f t="array" ref="E62">IFERROR(
  SUMPRODUCT(
    --ISNUMBER( INDEX(E$8:E$71, Debut_Entretien) : INDEX(E$8:E$71, Fin_Entretien) ),
    --( INDEX(E$8:E$71, Debut_Entretien) : INDEX(E$8:E$71, Fin_Entretien) &gt;= 0 ),
    --( INDEX(E$8:E$71, Debut_Entretien) : INDEX(E$8:E$71, Fin_Entretien) &lt;= 2 ),
    INDEX(E$8:E$71, Debut_Entretien) : INDEX(E$8:E$71, Fin_Entretien)
  ),"")</f>
        <v>0</v>
      </c>
      <c r="F62" s="1" cm="1">
        <f t="array" ref="F62">IFERROR(
  SUMPRODUCT(
    --ISNUMBER( INDEX(F$8:F$71, Debut_Entretien) : INDEX(F$8:F$71, Fin_Entretien) ),
    --( INDEX(F$8:F$71, Debut_Entretien) : INDEX(F$8:F$71, Fin_Entretien) &gt;= 0 ),
    --( INDEX(F$8:F$71, Debut_Entretien) : INDEX(F$8:F$71, Fin_Entretien) &lt;= 2 ),
    INDEX(F$8:F$71, Debut_Entretien) : INDEX(F$8:F$71, Fin_Entretien)
  ),"")</f>
        <v>0</v>
      </c>
      <c r="G62" s="1" cm="1">
        <f t="array" ref="G62">IFERROR(
  SUMPRODUCT(
    --ISNUMBER( INDEX(G$8:G$71, Debut_Entretien) : INDEX(G$8:G$71, Fin_Entretien) ),
    --( INDEX(G$8:G$71, Debut_Entretien) : INDEX(G$8:G$71, Fin_Entretien) &gt;= 0 ),
    --( INDEX(G$8:G$71, Debut_Entretien) : INDEX(G$8:G$71, Fin_Entretien) &lt;= 2 ),
    INDEX(G$8:G$71, Debut_Entretien) : INDEX(G$8:G$71, Fin_Entretien)
  ),"")</f>
        <v>0</v>
      </c>
      <c r="H62" s="1" cm="1">
        <f t="array" ref="H62">IFERROR(
  SUMPRODUCT(
    --ISNUMBER( INDEX(H$8:H$71, Debut_Entretien) : INDEX(H$8:H$71, Fin_Entretien) ),
    --( INDEX(H$8:H$71, Debut_Entretien) : INDEX(H$8:H$71, Fin_Entretien) &gt;= 0 ),
    --( INDEX(H$8:H$71, Debut_Entretien) : INDEX(H$8:H$71, Fin_Entretien) &lt;= 2 ),
    INDEX(H$8:H$71, Debut_Entretien) : INDEX(H$8:H$71, Fin_Entretien)
  ),"")</f>
        <v>0</v>
      </c>
      <c r="I62" s="1" cm="1">
        <f t="array" ref="I62">IFERROR(
  SUMPRODUCT(
    --ISNUMBER( INDEX(I$8:I$71, Debut_Entretien) : INDEX(I$8:I$71, Fin_Entretien) ),
    --( INDEX(I$8:I$71, Debut_Entretien) : INDEX(I$8:I$71, Fin_Entretien) &gt;= 0 ),
    --( INDEX(I$8:I$71, Debut_Entretien) : INDEX(I$8:I$71, Fin_Entretien) &lt;= 2 ),
    INDEX(I$8:I$71, Debut_Entretien) : INDEX(I$8:I$71, Fin_Entretien)
  ),"")</f>
        <v>0</v>
      </c>
      <c r="J62" s="1" cm="1">
        <f t="array" ref="J62">IFERROR(
  SUMPRODUCT(
    --ISNUMBER( INDEX(J$8:J$71, Debut_Entretien) : INDEX(J$8:J$71, Fin_Entretien) ),
    --( INDEX(J$8:J$71, Debut_Entretien) : INDEX(J$8:J$71, Fin_Entretien) &gt;= 0 ),
    --( INDEX(J$8:J$71, Debut_Entretien) : INDEX(J$8:J$71, Fin_Entretien) &lt;= 2 ),
    INDEX(J$8:J$71, Debut_Entretien) : INDEX(J$8:J$71, Fin_Entretien)
  ),"")</f>
        <v>0</v>
      </c>
      <c r="K62" s="1" cm="1">
        <f t="array" ref="K62">IFERROR(
  SUMPRODUCT(
    --ISNUMBER( INDEX(K$8:K$71, Debut_Entretien) : INDEX(K$8:K$71, Fin_Entretien) ),
    --( INDEX(K$8:K$71, Debut_Entretien) : INDEX(K$8:K$71, Fin_Entretien) &gt;= 0 ),
    --( INDEX(K$8:K$71, Debut_Entretien) : INDEX(K$8:K$71, Fin_Entretien) &lt;= 2 ),
    INDEX(K$8:K$71, Debut_Entretien) : INDEX(K$8:K$71, Fin_Entretien)
  ),"")</f>
        <v>0</v>
      </c>
      <c r="L62" s="196" cm="1">
        <f t="array" ref="L62">IFERROR(
  SUMPRODUCT(
    --ISNUMBER( INDEX(L$8:L$71, Debut_Entretien) : INDEX(L$8:L$71, Fin_Entretien) ),
    --( INDEX(L$8:L$71, Debut_Entretien) : INDEX(L$8:L$71, Fin_Entretien) &gt;= 0 ),
    --( INDEX(L$8:L$71, Debut_Entretien) : INDEX(L$8:L$71, Fin_Entretien) &lt;= 2 ),
    INDEX(L$8:L$71, Debut_Entretien) : INDEX(L$8:L$71, Fin_Entretien)
  ),"")</f>
        <v>0</v>
      </c>
      <c r="M62" s="22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row>
    <row r="63" spans="1:77" s="36" customFormat="1" ht="21" customHeight="1" thickBot="1" x14ac:dyDescent="0.3">
      <c r="A63" s="23"/>
      <c r="B63" s="101" t="s">
        <v>15</v>
      </c>
      <c r="C63" s="22">
        <f t="shared" ref="C63:L63" si="8">IFERROR(
  INDEX(C$8:C$71,MATCH("I - Sous-Total des points de la PRÉSELECTION = ",$B$8:$B$71,0))
 +INDEX(C$8:C$71,MATCH("II - Sous-Total des points de l'ENTRETIEN = ",$B$8:$B$71,0)),"")</f>
        <v>0</v>
      </c>
      <c r="D63" s="22">
        <f t="shared" si="8"/>
        <v>0</v>
      </c>
      <c r="E63" s="22">
        <f t="shared" si="8"/>
        <v>0</v>
      </c>
      <c r="F63" s="22">
        <f t="shared" si="8"/>
        <v>0</v>
      </c>
      <c r="G63" s="22">
        <f t="shared" si="8"/>
        <v>0</v>
      </c>
      <c r="H63" s="22">
        <f t="shared" si="8"/>
        <v>0</v>
      </c>
      <c r="I63" s="22">
        <f t="shared" si="8"/>
        <v>0</v>
      </c>
      <c r="J63" s="22">
        <f t="shared" si="8"/>
        <v>0</v>
      </c>
      <c r="K63" s="22">
        <f t="shared" si="8"/>
        <v>0</v>
      </c>
      <c r="L63" s="205">
        <f t="shared" si="8"/>
        <v>0</v>
      </c>
      <c r="M63" s="22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row>
    <row r="64" spans="1:77" x14ac:dyDescent="0.25">
      <c r="A64" s="36"/>
      <c r="B64" s="37" t="s">
        <v>83</v>
      </c>
      <c r="C64" s="86" t="str">
        <f>IF(OR(C14="",C14="Situation particulière"),"NON","OUI")</f>
        <v>NON</v>
      </c>
      <c r="D64" s="86" t="str">
        <f t="shared" ref="D64:G64" si="9">IF(OR(D14="",D14="Situation particulière"),"NON","OUI")</f>
        <v>NON</v>
      </c>
      <c r="E64" s="86" t="str">
        <f t="shared" si="9"/>
        <v>NON</v>
      </c>
      <c r="F64" s="86" t="str">
        <f t="shared" si="9"/>
        <v>NON</v>
      </c>
      <c r="G64" s="86" t="str">
        <f t="shared" si="9"/>
        <v>NON</v>
      </c>
      <c r="H64" s="86" t="str">
        <f t="shared" ref="H64:L64" si="10">IF(OR(H14="",H14="Situation particulière"),"NON","OUI")</f>
        <v>NON</v>
      </c>
      <c r="I64" s="86" t="str">
        <f t="shared" si="10"/>
        <v>NON</v>
      </c>
      <c r="J64" s="86" t="str">
        <f t="shared" si="10"/>
        <v>NON</v>
      </c>
      <c r="K64" s="86" t="str">
        <f t="shared" si="10"/>
        <v>NON</v>
      </c>
      <c r="L64" s="206" t="str">
        <f t="shared" si="10"/>
        <v>NON</v>
      </c>
      <c r="M64" s="226"/>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row>
    <row r="65" spans="2:77" ht="20.25" customHeight="1" thickBot="1" x14ac:dyDescent="0.3">
      <c r="B65" s="18" t="s">
        <v>24</v>
      </c>
      <c r="C65" s="3"/>
      <c r="D65" s="3"/>
      <c r="E65" s="3"/>
      <c r="F65" s="3"/>
      <c r="G65" s="3"/>
      <c r="H65" s="3"/>
      <c r="I65" s="3"/>
      <c r="J65" s="3"/>
      <c r="K65" s="3"/>
      <c r="L65" s="207"/>
      <c r="M65" s="229"/>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6"/>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row>
    <row r="66" spans="2:77" ht="65.099999999999994" customHeight="1" x14ac:dyDescent="0.25">
      <c r="B66" s="27" t="s">
        <v>18</v>
      </c>
      <c r="C66" s="63"/>
      <c r="D66" s="63"/>
      <c r="E66" s="63"/>
      <c r="F66" s="63"/>
      <c r="G66" s="63"/>
      <c r="H66" s="63"/>
      <c r="I66" s="63"/>
      <c r="J66" s="63"/>
      <c r="K66" s="63"/>
      <c r="L66" s="208"/>
      <c r="M66" s="230"/>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8"/>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row>
    <row r="67" spans="2:77" ht="65.099999999999994" customHeight="1" x14ac:dyDescent="0.25">
      <c r="B67" s="27" t="s">
        <v>19</v>
      </c>
      <c r="C67" s="64"/>
      <c r="D67" s="64"/>
      <c r="E67" s="64"/>
      <c r="F67" s="64"/>
      <c r="G67" s="64"/>
      <c r="H67" s="64"/>
      <c r="I67" s="64"/>
      <c r="J67" s="64"/>
      <c r="K67" s="64"/>
      <c r="L67" s="209"/>
      <c r="M67" s="230"/>
      <c r="N67" s="177"/>
      <c r="O67" s="177"/>
      <c r="P67" s="177"/>
      <c r="Q67" s="177"/>
      <c r="R67" s="177"/>
      <c r="S67" s="177"/>
      <c r="T67" s="177"/>
      <c r="U67" s="177"/>
      <c r="V67" s="177"/>
      <c r="W67" s="177"/>
      <c r="X67" s="177"/>
      <c r="Y67" s="177"/>
      <c r="Z67" s="177"/>
      <c r="AA67" s="177"/>
      <c r="AB67" s="177"/>
      <c r="AC67" s="177"/>
      <c r="AD67" s="177"/>
      <c r="AE67" s="177"/>
      <c r="AF67" s="177"/>
      <c r="AG67" s="177"/>
      <c r="AH67" s="177"/>
      <c r="AI67" s="177"/>
      <c r="AJ67" s="177"/>
      <c r="AK67" s="178"/>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row>
    <row r="68" spans="2:77" ht="65.099999999999994" customHeight="1" x14ac:dyDescent="0.25">
      <c r="B68" s="27" t="s">
        <v>23</v>
      </c>
      <c r="C68" s="64"/>
      <c r="D68" s="64"/>
      <c r="E68" s="64"/>
      <c r="F68" s="64"/>
      <c r="G68" s="64"/>
      <c r="H68" s="64"/>
      <c r="I68" s="64"/>
      <c r="J68" s="64"/>
      <c r="K68" s="64"/>
      <c r="L68" s="209"/>
      <c r="M68" s="230"/>
      <c r="N68" s="177"/>
      <c r="O68" s="177"/>
      <c r="P68" s="177"/>
      <c r="Q68" s="177"/>
      <c r="R68" s="177"/>
      <c r="S68" s="177"/>
      <c r="T68" s="177"/>
      <c r="U68" s="177"/>
      <c r="V68" s="177"/>
      <c r="W68" s="177"/>
      <c r="X68" s="177"/>
      <c r="Y68" s="177"/>
      <c r="Z68" s="177"/>
      <c r="AA68" s="177"/>
      <c r="AB68" s="177"/>
      <c r="AC68" s="177"/>
      <c r="AD68" s="177"/>
      <c r="AE68" s="177"/>
      <c r="AF68" s="177"/>
      <c r="AG68" s="177"/>
      <c r="AH68" s="177"/>
      <c r="AI68" s="177"/>
      <c r="AJ68" s="177"/>
      <c r="AK68" s="178"/>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row>
    <row r="69" spans="2:77" ht="78" customHeight="1" x14ac:dyDescent="0.25">
      <c r="B69" s="28" t="s">
        <v>108</v>
      </c>
      <c r="C69" s="65"/>
      <c r="D69" s="65"/>
      <c r="E69" s="65"/>
      <c r="F69" s="65"/>
      <c r="G69" s="65"/>
      <c r="H69" s="65"/>
      <c r="I69" s="65"/>
      <c r="J69" s="65"/>
      <c r="K69" s="65"/>
      <c r="L69" s="210"/>
      <c r="M69" s="230"/>
      <c r="N69" s="177"/>
      <c r="O69" s="177"/>
      <c r="P69" s="177"/>
      <c r="Q69" s="177"/>
      <c r="R69" s="177"/>
      <c r="S69" s="177"/>
      <c r="T69" s="177"/>
      <c r="U69" s="177"/>
      <c r="V69" s="177"/>
      <c r="W69" s="177"/>
      <c r="X69" s="177"/>
      <c r="Y69" s="177"/>
      <c r="Z69" s="177"/>
      <c r="AA69" s="177"/>
      <c r="AB69" s="177"/>
      <c r="AC69" s="177"/>
      <c r="AD69" s="177"/>
      <c r="AE69" s="177"/>
      <c r="AF69" s="177"/>
      <c r="AG69" s="177"/>
      <c r="AH69" s="177"/>
      <c r="AI69" s="177"/>
      <c r="AJ69" s="177"/>
      <c r="AK69" s="178"/>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row>
    <row r="70" spans="2:77" ht="50.1" customHeight="1" thickBot="1" x14ac:dyDescent="0.3">
      <c r="B70" s="28" t="s">
        <v>42</v>
      </c>
      <c r="C70" s="66"/>
      <c r="D70" s="67"/>
      <c r="E70" s="67"/>
      <c r="F70" s="67"/>
      <c r="G70" s="67"/>
      <c r="H70" s="67"/>
      <c r="I70" s="67"/>
      <c r="J70" s="67"/>
      <c r="K70" s="67"/>
      <c r="L70" s="211"/>
      <c r="M70" s="230"/>
      <c r="N70" s="177"/>
      <c r="O70" s="177"/>
      <c r="P70" s="177"/>
      <c r="Q70" s="177"/>
      <c r="R70" s="177"/>
      <c r="S70" s="177"/>
      <c r="T70" s="177"/>
      <c r="U70" s="177"/>
      <c r="V70" s="177"/>
      <c r="W70" s="177"/>
      <c r="X70" s="177"/>
      <c r="Y70" s="177"/>
      <c r="Z70" s="177"/>
      <c r="AA70" s="177"/>
      <c r="AB70" s="177"/>
      <c r="AC70" s="177"/>
      <c r="AD70" s="177"/>
      <c r="AE70" s="177"/>
      <c r="AF70" s="177"/>
      <c r="AG70" s="177"/>
      <c r="AH70" s="177"/>
      <c r="AI70" s="177"/>
      <c r="AJ70" s="177"/>
      <c r="AK70" s="178"/>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row>
    <row r="71" spans="2:77" ht="18" customHeight="1" x14ac:dyDescent="0.25">
      <c r="B71" s="10" t="s">
        <v>36</v>
      </c>
      <c r="C71" s="58"/>
      <c r="D71" s="58"/>
      <c r="E71" s="58"/>
      <c r="F71" s="58"/>
      <c r="G71" s="58"/>
      <c r="H71" s="58"/>
      <c r="I71" s="58"/>
      <c r="J71" s="58"/>
      <c r="K71" s="58"/>
      <c r="L71" s="197"/>
      <c r="M71" s="231"/>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row>
    <row r="72" spans="2:77" ht="18" customHeight="1" x14ac:dyDescent="0.25">
      <c r="B72" s="102" t="s">
        <v>62</v>
      </c>
      <c r="C72" s="3"/>
      <c r="D72" s="3"/>
      <c r="E72" s="3"/>
      <c r="F72" s="3"/>
      <c r="G72" s="3"/>
      <c r="H72" s="3"/>
      <c r="I72" s="3"/>
      <c r="J72" s="3"/>
      <c r="K72" s="3"/>
      <c r="L72" s="207"/>
      <c r="M72" s="229"/>
      <c r="N72" s="175"/>
      <c r="O72" s="175"/>
      <c r="P72" s="175"/>
      <c r="Q72" s="175"/>
      <c r="R72" s="175"/>
      <c r="S72" s="175"/>
      <c r="T72" s="175"/>
      <c r="U72" s="175"/>
      <c r="V72" s="175"/>
      <c r="W72" s="175"/>
      <c r="X72" s="175"/>
      <c r="Y72" s="175"/>
      <c r="Z72" s="175"/>
      <c r="AA72" s="175"/>
      <c r="AB72" s="175"/>
      <c r="AC72" s="175"/>
      <c r="AD72" s="175"/>
      <c r="AE72" s="175"/>
      <c r="AF72" s="175"/>
      <c r="AG72" s="175"/>
      <c r="AH72" s="175"/>
      <c r="AI72" s="175"/>
      <c r="AJ72" s="175"/>
      <c r="AK72" s="175"/>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row>
    <row r="73" spans="2:77" ht="12.95" customHeight="1" x14ac:dyDescent="0.25">
      <c r="B73" s="98" t="s">
        <v>60</v>
      </c>
      <c r="C73" s="124"/>
      <c r="D73" s="124"/>
      <c r="E73" s="124"/>
      <c r="F73" s="124"/>
      <c r="G73" s="64"/>
      <c r="H73" s="64"/>
      <c r="I73" s="64"/>
      <c r="J73" s="64"/>
      <c r="K73" s="64"/>
      <c r="L73" s="209"/>
      <c r="M73" s="232"/>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2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row>
    <row r="74" spans="2:77" x14ac:dyDescent="0.25">
      <c r="B74" s="99" t="s">
        <v>61</v>
      </c>
      <c r="C74" s="100"/>
      <c r="D74" s="100"/>
      <c r="E74" s="100"/>
      <c r="F74" s="100"/>
      <c r="G74" s="100"/>
      <c r="H74" s="100"/>
      <c r="I74" s="100"/>
      <c r="J74" s="100"/>
      <c r="K74" s="100"/>
      <c r="L74" s="212"/>
      <c r="M74" s="233"/>
      <c r="N74" s="181"/>
      <c r="O74" s="181"/>
      <c r="P74" s="181"/>
      <c r="Q74" s="181"/>
      <c r="R74" s="181"/>
      <c r="S74" s="181"/>
      <c r="T74" s="181"/>
      <c r="U74" s="181"/>
      <c r="V74" s="181"/>
      <c r="W74" s="181"/>
      <c r="X74" s="181"/>
      <c r="Y74" s="181"/>
      <c r="Z74" s="181"/>
      <c r="AA74" s="181"/>
      <c r="AB74" s="181"/>
      <c r="AC74" s="181"/>
      <c r="AD74" s="181"/>
      <c r="AE74" s="181"/>
      <c r="AF74" s="181"/>
      <c r="AG74" s="181"/>
      <c r="AH74" s="181"/>
      <c r="AI74" s="181"/>
      <c r="AJ74" s="181"/>
      <c r="AK74" s="181"/>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row>
    <row r="75" spans="2:77" ht="19.149999999999999" customHeight="1" x14ac:dyDescent="0.25">
      <c r="B75" s="12" t="s">
        <v>79</v>
      </c>
      <c r="C75" s="56"/>
      <c r="D75" s="56"/>
      <c r="E75" s="56"/>
      <c r="F75" s="56"/>
      <c r="G75" s="56"/>
      <c r="H75" s="56"/>
      <c r="I75" s="56"/>
      <c r="J75" s="56"/>
      <c r="K75" s="56"/>
      <c r="L75" s="200"/>
      <c r="M75" s="234"/>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c r="AK75" s="182"/>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row>
    <row r="76" spans="2:77" ht="21" customHeight="1" x14ac:dyDescent="0.25">
      <c r="B76" s="129" t="s">
        <v>80</v>
      </c>
      <c r="C76" s="130"/>
      <c r="D76" s="130"/>
      <c r="E76" s="130"/>
      <c r="F76" s="130"/>
      <c r="G76" s="130"/>
      <c r="H76" s="130"/>
      <c r="I76" s="130"/>
      <c r="J76" s="130"/>
      <c r="K76" s="130"/>
      <c r="L76" s="213"/>
      <c r="M76" s="235"/>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row>
    <row r="77" spans="2:77" x14ac:dyDescent="0.25">
      <c r="C77" s="141" t="str">
        <f>IF(C76&lt;C75,"ATTENTION ! Erreur de date","")</f>
        <v/>
      </c>
      <c r="D77" s="141" t="str">
        <f t="shared" ref="D77:L77" si="11">IF(D76&lt;D75,"ATTENTION ! Erreur de date","")</f>
        <v/>
      </c>
      <c r="E77" s="141" t="str">
        <f t="shared" si="11"/>
        <v/>
      </c>
      <c r="F77" s="141" t="str">
        <f t="shared" si="11"/>
        <v/>
      </c>
      <c r="G77" s="141" t="str">
        <f t="shared" si="11"/>
        <v/>
      </c>
      <c r="H77" s="141" t="str">
        <f t="shared" si="11"/>
        <v/>
      </c>
      <c r="I77" s="141" t="str">
        <f t="shared" si="11"/>
        <v/>
      </c>
      <c r="J77" s="141" t="str">
        <f t="shared" si="11"/>
        <v/>
      </c>
      <c r="K77" s="141" t="str">
        <f t="shared" si="11"/>
        <v/>
      </c>
      <c r="L77" s="141" t="str">
        <f t="shared" si="11"/>
        <v/>
      </c>
    </row>
    <row r="80" spans="2:77" x14ac:dyDescent="0.25">
      <c r="C80" s="131"/>
    </row>
  </sheetData>
  <sheetProtection algorithmName="SHA-512" hashValue="SCJQzx7oMJgR+rEoaOpUCc+EkvIXOByUc3F5v33TtKDT9ZiN3Fad3KXLk5AplzJ5BYq5lV23rFfVW46G1wtGJw==" saltValue="d8l4wofBFk/UOfd/dAM7Vw==" spinCount="100000" sheet="1" objects="1" scenarios="1"/>
  <dataConsolidate/>
  <mergeCells count="3">
    <mergeCell ref="D2:F2"/>
    <mergeCell ref="D5:L5"/>
    <mergeCell ref="D6:L6"/>
  </mergeCells>
  <phoneticPr fontId="18" type="noConversion"/>
  <conditionalFormatting sqref="C77:L77">
    <cfRule type="containsText" dxfId="2" priority="1" operator="containsText" text="ATTENTION ! Erreur de date">
      <formula>NOT(ISERROR(SEARCH("ATTENTION ! Erreur de date",C77)))</formula>
    </cfRule>
  </conditionalFormatting>
  <dataValidations count="8">
    <dataValidation type="list" allowBlank="1" showInputMessage="1" showErrorMessage="1" promptTitle="Catégorie" prompt="Veuillez choisir la catégorie de l'emploi dans le menu déroulant : A, B ou C._x000a_Pour les apprentis et stagiaires vous sélectionnerez Sans objet." sqref="H2" xr:uid="{00000000-0002-0000-0000-000000000000}">
      <formula1>"Sélectionner la catégorie : ,A,B,C,Sans objet"</formula1>
    </dataValidation>
    <dataValidation type="list" allowBlank="1" showInputMessage="1" showErrorMessage="1" promptTitle="Évaluation :" prompt="2=Très satisfaisant_x000a_1=Satisfaisant_x000a_0,5=Peu satisfaisant_x000a_0=Pas satisfaisant" sqref="C40:L43 C45:L49 C51:L61 C17:AK21 C23:AK27" xr:uid="{00000000-0002-0000-0000-000001000000}">
      <mc:AlternateContent xmlns:x12ac="http://schemas.microsoft.com/office/spreadsheetml/2011/1/ac" xmlns:mc="http://schemas.openxmlformats.org/markup-compatibility/2006">
        <mc:Choice Requires="x12ac">
          <x12ac:list>0,"0,5",1,2</x12ac:list>
        </mc:Choice>
        <mc:Fallback>
          <formula1>"0,0,5,1,2"</formula1>
        </mc:Fallback>
      </mc:AlternateContent>
    </dataValidation>
    <dataValidation type="list" operator="equal" allowBlank="1" showInputMessage="1" showErrorMessage="1" prompt="Avez-vous contacter la personne candidatant ?" sqref="C29:AK29" xr:uid="{00000000-0002-0000-0000-000002000000}">
      <formula1>"OUI,NON"</formula1>
    </dataValidation>
    <dataValidation type="list" operator="equal" allowBlank="1" showInputMessage="1" showErrorMessage="1" prompt="Avez-vous reçu en entretien la personne candidatant ?" sqref="C36:L36" xr:uid="{00000000-0002-0000-0000-000003000000}">
      <formula1>"OUI,NON"</formula1>
    </dataValidation>
    <dataValidation type="list" allowBlank="1" showInputMessage="1" showErrorMessage="1" sqref="C15:AK15" xr:uid="{00000000-0002-0000-0000-000004000000}">
      <formula1>"F,H,Autre"</formula1>
    </dataValidation>
    <dataValidation type="list" allowBlank="1" showInputMessage="1" showErrorMessage="1" sqref="C12:AK12" xr:uid="{00000000-0002-0000-0000-000006000000}">
      <formula1>"Titulaire,Contractuel"</formula1>
    </dataValidation>
    <dataValidation type="list" allowBlank="1" showInputMessage="1" showErrorMessage="1" sqref="C14:AK14" xr:uid="{00000000-0002-0000-0000-000007000000}">
      <formula1>"Bénéficiaire de l'obligation d'emploi,Priorité légale"</formula1>
    </dataValidation>
    <dataValidation type="list" operator="equal" allowBlank="1" showInputMessage="1" showErrorMessage="1" sqref="C71:AL71" xr:uid="{00000000-0002-0000-0000-000008000000}">
      <formula1>"OUI,NON"</formula1>
    </dataValidation>
  </dataValidations>
  <pageMargins left="0.11811023622047245" right="0.11811023622047245" top="0.55118110236220474" bottom="0.15748031496062992" header="0.11811023622047245" footer="0.11811023622047245"/>
  <pageSetup paperSize="8" scale="34" orientation="landscape" r:id="rId1"/>
  <headerFooter>
    <oddHeader>&amp;L&amp;"-,Italique"&amp;10Édition du &amp;D &amp;T&amp;C&amp;14TABLEAU RÉCAPITULATIF DE TOUTES LES CANDIDATURES</oddHeader>
  </headerFooter>
  <rowBreaks count="2" manualBreakCount="2">
    <brk id="34" max="16383" man="1"/>
    <brk id="6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FF9900"/>
    <pageSetUpPr fitToPage="1"/>
  </sheetPr>
  <dimension ref="A1:K34"/>
  <sheetViews>
    <sheetView showGridLines="0" showRowColHeaders="0" zoomScale="115" zoomScaleNormal="115" workbookViewId="0">
      <selection activeCell="B2" sqref="B2"/>
    </sheetView>
  </sheetViews>
  <sheetFormatPr baseColWidth="10" defaultRowHeight="15" x14ac:dyDescent="0.25"/>
  <cols>
    <col min="1" max="1" width="3.85546875" customWidth="1"/>
    <col min="2" max="2" width="40.7109375" customWidth="1"/>
    <col min="3" max="3" width="11.42578125" customWidth="1"/>
    <col min="4" max="4" width="9.28515625" customWidth="1"/>
    <col min="5" max="5" width="14.28515625" customWidth="1"/>
    <col min="6" max="6" width="13.85546875" customWidth="1"/>
    <col min="7" max="7" width="12" customWidth="1"/>
    <col min="8" max="8" width="12.5703125" customWidth="1"/>
    <col min="9" max="9" width="7.7109375" customWidth="1"/>
    <col min="10" max="10" width="11.140625" customWidth="1"/>
    <col min="11" max="11" width="11.7109375" customWidth="1"/>
    <col min="12" max="12" width="22.5703125" customWidth="1"/>
  </cols>
  <sheetData>
    <row r="1" spans="1:11" ht="65.099999999999994" customHeight="1" x14ac:dyDescent="0.25"/>
    <row r="2" spans="1:11" ht="17.25" customHeight="1" x14ac:dyDescent="0.3">
      <c r="B2" s="9" t="s">
        <v>115</v>
      </c>
      <c r="G2" s="38"/>
    </row>
    <row r="3" spans="1:11" ht="17.25" customHeight="1" x14ac:dyDescent="0.25">
      <c r="B3" s="39" t="s">
        <v>5</v>
      </c>
      <c r="C3" s="82" t="str">
        <f>'1-Grille Eval candidats'!B5</f>
        <v>STRUCTURE</v>
      </c>
      <c r="D3" s="73"/>
      <c r="E3" s="73"/>
      <c r="F3" s="82" t="str">
        <f>'1-Grille Eval candidats'!B6</f>
        <v>SERVICE D'AFFECTATION DU CANDIDAT</v>
      </c>
      <c r="G3" s="82"/>
      <c r="H3" s="82"/>
      <c r="I3" s="73"/>
      <c r="J3" s="71" t="s">
        <v>148</v>
      </c>
      <c r="K3" s="83">
        <f>'1-Grille Eval candidats'!G$1</f>
        <v>0</v>
      </c>
    </row>
    <row r="4" spans="1:11" x14ac:dyDescent="0.25">
      <c r="B4" s="39" t="s">
        <v>114</v>
      </c>
      <c r="C4" s="300">
        <f>'1-Grille Eval candidats'!D2</f>
        <v>0</v>
      </c>
      <c r="D4" s="300"/>
      <c r="E4" s="300"/>
      <c r="F4" s="300"/>
      <c r="G4" s="300"/>
      <c r="H4" s="300"/>
      <c r="I4" s="300"/>
      <c r="J4" s="71" t="s">
        <v>8</v>
      </c>
      <c r="K4" s="82">
        <f>'1-Grille Eval candidats'!H2</f>
        <v>0</v>
      </c>
    </row>
    <row r="5" spans="1:11" x14ac:dyDescent="0.25">
      <c r="B5" s="39" t="s">
        <v>2</v>
      </c>
      <c r="C5" s="68">
        <f>'1-Grille Eval candidats'!D3</f>
        <v>0</v>
      </c>
      <c r="D5" s="70"/>
      <c r="E5" s="70"/>
      <c r="F5" s="71" t="s">
        <v>3</v>
      </c>
      <c r="G5" s="72">
        <f>'1-Grille Eval candidats'!F3</f>
        <v>0</v>
      </c>
      <c r="H5" s="73"/>
      <c r="I5" s="73"/>
    </row>
    <row r="6" spans="1:11" x14ac:dyDescent="0.25">
      <c r="B6" s="39" t="s">
        <v>45</v>
      </c>
      <c r="C6" s="69">
        <f>'1-Grille Eval candidats'!D4</f>
        <v>1</v>
      </c>
      <c r="E6" s="16"/>
      <c r="F6" s="39" t="s">
        <v>46</v>
      </c>
      <c r="G6" s="69">
        <f>'1-Grille Eval candidats'!F4</f>
        <v>0</v>
      </c>
      <c r="H6" s="74" t="str">
        <f>"dont "&amp;COUNTIF($D$13:$D$22,"F")&amp;" F"</f>
        <v>dont 0 F</v>
      </c>
      <c r="I6" s="69" t="str">
        <f>"et "&amp;COUNTIF($D$13:$D$22,"H")&amp;" H"</f>
        <v>et 0 H</v>
      </c>
      <c r="J6" s="16"/>
    </row>
    <row r="7" spans="1:11" x14ac:dyDescent="0.25">
      <c r="B7" s="39" t="s">
        <v>40</v>
      </c>
      <c r="C7" s="299">
        <f>'1-Grille Eval candidats'!$E$5</f>
        <v>0</v>
      </c>
      <c r="D7" s="299"/>
      <c r="E7" s="299"/>
      <c r="F7" s="299"/>
      <c r="G7" s="299"/>
      <c r="H7" s="299"/>
      <c r="I7" s="299"/>
      <c r="J7" s="299"/>
      <c r="K7" s="299"/>
    </row>
    <row r="8" spans="1:11" x14ac:dyDescent="0.25">
      <c r="B8" s="39" t="s">
        <v>113</v>
      </c>
      <c r="C8" s="299">
        <f>'1-Grille Eval candidats'!$E$6</f>
        <v>0</v>
      </c>
      <c r="D8" s="299"/>
      <c r="E8" s="299"/>
      <c r="F8" s="299"/>
      <c r="G8" s="299"/>
      <c r="H8" s="299"/>
      <c r="I8" s="299"/>
      <c r="J8" s="299"/>
      <c r="K8" s="299"/>
    </row>
    <row r="9" spans="1:11" ht="12.95" customHeight="1" x14ac:dyDescent="0.25"/>
    <row r="10" spans="1:11" x14ac:dyDescent="0.25">
      <c r="B10" s="9" t="s">
        <v>9</v>
      </c>
    </row>
    <row r="11" spans="1:11" ht="8.25" customHeight="1" x14ac:dyDescent="0.25"/>
    <row r="12" spans="1:11" ht="46.5" customHeight="1" x14ac:dyDescent="0.25">
      <c r="B12" s="5" t="s">
        <v>51</v>
      </c>
      <c r="C12" s="6" t="s">
        <v>11</v>
      </c>
      <c r="D12" s="6" t="s">
        <v>32</v>
      </c>
      <c r="E12" s="7" t="s">
        <v>41</v>
      </c>
      <c r="F12" s="7" t="s">
        <v>14</v>
      </c>
      <c r="G12" s="7" t="s">
        <v>43</v>
      </c>
      <c r="H12" s="7" t="s">
        <v>13</v>
      </c>
      <c r="I12" s="7" t="s">
        <v>6</v>
      </c>
      <c r="J12" s="7" t="s">
        <v>44</v>
      </c>
      <c r="K12" s="8" t="s">
        <v>7</v>
      </c>
    </row>
    <row r="13" spans="1:11" ht="20.100000000000001" customHeight="1" x14ac:dyDescent="0.25">
      <c r="A13" s="75">
        <f>IF(ISBLANK($G$6),"",1)</f>
        <v>1</v>
      </c>
      <c r="B13" s="76" t="str">
        <f>IF($A13&gt;$G$6,"",PROPER('1-Grille Eval candidats'!C$9))</f>
        <v/>
      </c>
      <c r="C13" s="77" t="str">
        <f t="shared" ref="C13:C22" si="0">IF($A13&gt;$G$6,"",INDEX(Tableau_Candidats,MATCH("Sélectionnez le statut de la personne :", Lignes_criteres, 0),MATCH($B13, Liste_candidats_reçus, 0)))</f>
        <v/>
      </c>
      <c r="D13" s="77" t="str">
        <f t="shared" ref="D13:D22" si="1">IF($A13&gt;$G$6,"",INDEX(Tableau_Candidats,MATCH("Sélectionnez le genre de la personne :", Lignes_criteres, 0),MATCH($B13, Liste_candidats_reçus, 0)))</f>
        <v/>
      </c>
      <c r="E13" s="77" t="str">
        <f t="shared" ref="E13:E22" si="2">IF($A13&gt;$G$6,"",INDEX(Tableau_Candidats,MATCH("Structure d'origine : ", Lignes_criteres, 0),MATCH($B13, Liste_candidats_reçus, 0)))</f>
        <v/>
      </c>
      <c r="F13" s="77" t="str">
        <f t="shared" ref="F13:F22" si="3">IF($A13&gt;$G$6,"",INDEX(Tableau_Candidats,MATCH("I - Sous-Total des points de la PRÉSELECTION = ", Lignes_criteres, 0),MATCH($B13, Liste_candidats_reçus, 0)))</f>
        <v/>
      </c>
      <c r="G13" s="77" t="str">
        <f t="shared" ref="G13:G22" si="4">IF($A13&gt;$G$6,"",INDEX(Tableau_Candidats,MATCH("II - ENTRETIENS EN FACE A FACE            Æ", Lignes_criteres, 0),MATCH($B13, Liste_candidats_reçus, 0)))</f>
        <v/>
      </c>
      <c r="H13" s="77" t="str">
        <f t="shared" ref="H13:H22" si="5">IF($A13&gt;$G$6,"",INDEX(Tableau_Candidats,MATCH("II - Sous-Total des points de l'ENTRETIEN = ", Lignes_criteres, 0),MATCH($B13, Liste_candidats_reçus, 0)))</f>
        <v/>
      </c>
      <c r="I13" s="77" t="str">
        <f>IF($A13&gt;$G$6,"",F13+H13)</f>
        <v/>
      </c>
      <c r="J13" s="77" t="str">
        <f t="shared" ref="J13:J22" si="6">IF($A13&gt;$G$6,"",INDEX(Tableau_Candidats,MATCH("Le candidat est-il prioritaire dans le recrutement ?", Lignes_criteres, 0),MATCH($B13, Liste_candidats_reçus, 0)))</f>
        <v/>
      </c>
      <c r="K13" s="78" t="str">
        <f t="shared" ref="K13:K22" si="7">IF($A13&gt;$G$6,"",RANK(I13,$I$13:$I$22,0))</f>
        <v/>
      </c>
    </row>
    <row r="14" spans="1:11" ht="20.100000000000001" customHeight="1" x14ac:dyDescent="0.25">
      <c r="A14" s="75" t="str">
        <f>IF($G$6&lt;=A13,"",A13+1)</f>
        <v/>
      </c>
      <c r="B14" s="76" t="str">
        <f>IF($A14&gt;$G$6,"",PROPER('1-Grille Eval candidats'!D$9))</f>
        <v/>
      </c>
      <c r="C14" s="77" t="str">
        <f t="shared" si="0"/>
        <v/>
      </c>
      <c r="D14" s="77" t="str">
        <f t="shared" si="1"/>
        <v/>
      </c>
      <c r="E14" s="77" t="str">
        <f t="shared" si="2"/>
        <v/>
      </c>
      <c r="F14" s="77" t="str">
        <f t="shared" si="3"/>
        <v/>
      </c>
      <c r="G14" s="77" t="str">
        <f t="shared" si="4"/>
        <v/>
      </c>
      <c r="H14" s="77" t="str">
        <f t="shared" si="5"/>
        <v/>
      </c>
      <c r="I14" s="77" t="str">
        <f t="shared" ref="I14" si="8">IF($A14&gt;$G$6,"",F14+H14)</f>
        <v/>
      </c>
      <c r="J14" s="77" t="str">
        <f t="shared" si="6"/>
        <v/>
      </c>
      <c r="K14" s="78" t="str">
        <f t="shared" si="7"/>
        <v/>
      </c>
    </row>
    <row r="15" spans="1:11" ht="20.100000000000001" customHeight="1" x14ac:dyDescent="0.25">
      <c r="A15" s="75" t="str">
        <f t="shared" ref="A15:A22" si="9">IF($G$6&lt;=A14,"",A14+1)</f>
        <v/>
      </c>
      <c r="B15" s="76" t="str">
        <f>IF($A15&gt;$G$6,"",PROPER('1-Grille Eval candidats'!E$9))</f>
        <v/>
      </c>
      <c r="C15" s="77" t="str">
        <f t="shared" si="0"/>
        <v/>
      </c>
      <c r="D15" s="77" t="str">
        <f t="shared" si="1"/>
        <v/>
      </c>
      <c r="E15" s="77" t="str">
        <f t="shared" si="2"/>
        <v/>
      </c>
      <c r="F15" s="77" t="str">
        <f t="shared" si="3"/>
        <v/>
      </c>
      <c r="G15" s="77" t="str">
        <f t="shared" si="4"/>
        <v/>
      </c>
      <c r="H15" s="77" t="str">
        <f t="shared" si="5"/>
        <v/>
      </c>
      <c r="I15" s="77" t="str">
        <f t="shared" ref="I15:I22" si="10">IF($A15&gt;$G$6,"",F15+H15)</f>
        <v/>
      </c>
      <c r="J15" s="77" t="str">
        <f t="shared" si="6"/>
        <v/>
      </c>
      <c r="K15" s="78" t="str">
        <f t="shared" si="7"/>
        <v/>
      </c>
    </row>
    <row r="16" spans="1:11" ht="20.100000000000001" customHeight="1" x14ac:dyDescent="0.25">
      <c r="A16" s="75" t="str">
        <f t="shared" si="9"/>
        <v/>
      </c>
      <c r="B16" s="76" t="str">
        <f>IF($A16&gt;$G$6,"",PROPER('1-Grille Eval candidats'!F$9))</f>
        <v/>
      </c>
      <c r="C16" s="77" t="str">
        <f t="shared" si="0"/>
        <v/>
      </c>
      <c r="D16" s="77" t="str">
        <f t="shared" si="1"/>
        <v/>
      </c>
      <c r="E16" s="77" t="str">
        <f t="shared" si="2"/>
        <v/>
      </c>
      <c r="F16" s="77" t="str">
        <f t="shared" si="3"/>
        <v/>
      </c>
      <c r="G16" s="77" t="str">
        <f t="shared" si="4"/>
        <v/>
      </c>
      <c r="H16" s="77" t="str">
        <f t="shared" si="5"/>
        <v/>
      </c>
      <c r="I16" s="77" t="str">
        <f t="shared" si="10"/>
        <v/>
      </c>
      <c r="J16" s="77" t="str">
        <f t="shared" si="6"/>
        <v/>
      </c>
      <c r="K16" s="78" t="str">
        <f t="shared" si="7"/>
        <v/>
      </c>
    </row>
    <row r="17" spans="1:11" ht="20.100000000000001" customHeight="1" x14ac:dyDescent="0.25">
      <c r="A17" s="75" t="str">
        <f t="shared" si="9"/>
        <v/>
      </c>
      <c r="B17" s="76" t="str">
        <f>IF($A17&gt;$G$6,"",PROPER('1-Grille Eval candidats'!G$9))</f>
        <v/>
      </c>
      <c r="C17" s="77" t="str">
        <f t="shared" si="0"/>
        <v/>
      </c>
      <c r="D17" s="77" t="str">
        <f t="shared" si="1"/>
        <v/>
      </c>
      <c r="E17" s="77" t="str">
        <f t="shared" si="2"/>
        <v/>
      </c>
      <c r="F17" s="77" t="str">
        <f t="shared" si="3"/>
        <v/>
      </c>
      <c r="G17" s="77" t="str">
        <f t="shared" si="4"/>
        <v/>
      </c>
      <c r="H17" s="77" t="str">
        <f t="shared" si="5"/>
        <v/>
      </c>
      <c r="I17" s="77" t="str">
        <f t="shared" si="10"/>
        <v/>
      </c>
      <c r="J17" s="77" t="str">
        <f t="shared" si="6"/>
        <v/>
      </c>
      <c r="K17" s="78" t="str">
        <f t="shared" si="7"/>
        <v/>
      </c>
    </row>
    <row r="18" spans="1:11" ht="20.100000000000001" customHeight="1" x14ac:dyDescent="0.25">
      <c r="A18" s="75" t="str">
        <f t="shared" si="9"/>
        <v/>
      </c>
      <c r="B18" s="76" t="str">
        <f>IF($A18&gt;$G$6,"",PROPER('1-Grille Eval candidats'!H$9))</f>
        <v/>
      </c>
      <c r="C18" s="77" t="str">
        <f t="shared" si="0"/>
        <v/>
      </c>
      <c r="D18" s="77" t="str">
        <f t="shared" si="1"/>
        <v/>
      </c>
      <c r="E18" s="77" t="str">
        <f t="shared" si="2"/>
        <v/>
      </c>
      <c r="F18" s="77" t="str">
        <f t="shared" si="3"/>
        <v/>
      </c>
      <c r="G18" s="77" t="str">
        <f t="shared" si="4"/>
        <v/>
      </c>
      <c r="H18" s="77" t="str">
        <f t="shared" si="5"/>
        <v/>
      </c>
      <c r="I18" s="77" t="str">
        <f t="shared" si="10"/>
        <v/>
      </c>
      <c r="J18" s="77" t="str">
        <f t="shared" si="6"/>
        <v/>
      </c>
      <c r="K18" s="78" t="str">
        <f t="shared" si="7"/>
        <v/>
      </c>
    </row>
    <row r="19" spans="1:11" ht="20.100000000000001" customHeight="1" x14ac:dyDescent="0.25">
      <c r="A19" s="75" t="str">
        <f t="shared" si="9"/>
        <v/>
      </c>
      <c r="B19" s="76" t="str">
        <f>IF($A19&gt;$G$6,"",PROPER('1-Grille Eval candidats'!I$9))</f>
        <v/>
      </c>
      <c r="C19" s="77" t="str">
        <f t="shared" si="0"/>
        <v/>
      </c>
      <c r="D19" s="77" t="str">
        <f t="shared" si="1"/>
        <v/>
      </c>
      <c r="E19" s="77" t="str">
        <f t="shared" si="2"/>
        <v/>
      </c>
      <c r="F19" s="77" t="str">
        <f t="shared" si="3"/>
        <v/>
      </c>
      <c r="G19" s="77" t="str">
        <f t="shared" si="4"/>
        <v/>
      </c>
      <c r="H19" s="77" t="str">
        <f t="shared" si="5"/>
        <v/>
      </c>
      <c r="I19" s="77" t="str">
        <f t="shared" si="10"/>
        <v/>
      </c>
      <c r="J19" s="77" t="str">
        <f t="shared" si="6"/>
        <v/>
      </c>
      <c r="K19" s="78" t="str">
        <f t="shared" si="7"/>
        <v/>
      </c>
    </row>
    <row r="20" spans="1:11" ht="20.100000000000001" customHeight="1" x14ac:dyDescent="0.25">
      <c r="A20" s="75" t="str">
        <f t="shared" si="9"/>
        <v/>
      </c>
      <c r="B20" s="76" t="str">
        <f>IF($A20&gt;$G$6,"",PROPER('1-Grille Eval candidats'!J$9))</f>
        <v/>
      </c>
      <c r="C20" s="77" t="str">
        <f t="shared" si="0"/>
        <v/>
      </c>
      <c r="D20" s="77" t="str">
        <f t="shared" si="1"/>
        <v/>
      </c>
      <c r="E20" s="77" t="str">
        <f t="shared" si="2"/>
        <v/>
      </c>
      <c r="F20" s="77" t="str">
        <f t="shared" si="3"/>
        <v/>
      </c>
      <c r="G20" s="77" t="str">
        <f t="shared" si="4"/>
        <v/>
      </c>
      <c r="H20" s="77" t="str">
        <f t="shared" si="5"/>
        <v/>
      </c>
      <c r="I20" s="77" t="str">
        <f t="shared" si="10"/>
        <v/>
      </c>
      <c r="J20" s="77" t="str">
        <f t="shared" si="6"/>
        <v/>
      </c>
      <c r="K20" s="78" t="str">
        <f t="shared" si="7"/>
        <v/>
      </c>
    </row>
    <row r="21" spans="1:11" ht="20.100000000000001" customHeight="1" x14ac:dyDescent="0.25">
      <c r="A21" s="75" t="str">
        <f t="shared" si="9"/>
        <v/>
      </c>
      <c r="B21" s="76" t="str">
        <f>IF($A21&gt;$G$6,"",PROPER('1-Grille Eval candidats'!K$9))</f>
        <v/>
      </c>
      <c r="C21" s="77" t="str">
        <f t="shared" si="0"/>
        <v/>
      </c>
      <c r="D21" s="77" t="str">
        <f t="shared" si="1"/>
        <v/>
      </c>
      <c r="E21" s="77" t="str">
        <f t="shared" si="2"/>
        <v/>
      </c>
      <c r="F21" s="77" t="str">
        <f t="shared" si="3"/>
        <v/>
      </c>
      <c r="G21" s="77" t="str">
        <f t="shared" si="4"/>
        <v/>
      </c>
      <c r="H21" s="77" t="str">
        <f t="shared" si="5"/>
        <v/>
      </c>
      <c r="I21" s="77" t="str">
        <f t="shared" si="10"/>
        <v/>
      </c>
      <c r="J21" s="77" t="str">
        <f t="shared" si="6"/>
        <v/>
      </c>
      <c r="K21" s="78" t="str">
        <f t="shared" si="7"/>
        <v/>
      </c>
    </row>
    <row r="22" spans="1:11" ht="20.100000000000001" customHeight="1" x14ac:dyDescent="0.25">
      <c r="A22" s="75" t="str">
        <f t="shared" si="9"/>
        <v/>
      </c>
      <c r="B22" s="79" t="str">
        <f>IF($A22&gt;$G$6,"",PROPER('1-Grille Eval candidats'!L$9))</f>
        <v/>
      </c>
      <c r="C22" s="80" t="str">
        <f t="shared" si="0"/>
        <v/>
      </c>
      <c r="D22" s="80" t="str">
        <f t="shared" si="1"/>
        <v/>
      </c>
      <c r="E22" s="80" t="str">
        <f t="shared" si="2"/>
        <v/>
      </c>
      <c r="F22" s="80" t="str">
        <f t="shared" si="3"/>
        <v/>
      </c>
      <c r="G22" s="80" t="str">
        <f t="shared" si="4"/>
        <v/>
      </c>
      <c r="H22" s="80" t="str">
        <f t="shared" si="5"/>
        <v/>
      </c>
      <c r="I22" s="80" t="str">
        <f t="shared" si="10"/>
        <v/>
      </c>
      <c r="J22" s="80" t="str">
        <f t="shared" si="6"/>
        <v/>
      </c>
      <c r="K22" s="81" t="str">
        <f t="shared" si="7"/>
        <v/>
      </c>
    </row>
    <row r="23" spans="1:11" ht="21.75" customHeight="1" x14ac:dyDescent="0.25">
      <c r="G23" s="40" t="s">
        <v>12</v>
      </c>
      <c r="K23" s="4"/>
    </row>
    <row r="24" spans="1:11" x14ac:dyDescent="0.25">
      <c r="B24" s="107" t="s">
        <v>10</v>
      </c>
      <c r="C24" s="108"/>
    </row>
    <row r="25" spans="1:11" x14ac:dyDescent="0.25">
      <c r="B25" s="126" t="str">
        <f>IF(COUNTIF(Classement_Candidats,"&gt;0")=0,"",IF(COUNTIF(Classement_Candidats,1)&gt;=2,"⚠️ ATTENTION ! Il y a plusieurs ex æquo au rang 1 !",IFERROR(
  INDEX(NOM_et_Prénom_du_Candidat, MATCH(1, Classement_Candidats, 0)),"")))</f>
        <v/>
      </c>
      <c r="C25" s="82" t="str">
        <f>IF(OR(ISBLANK($B$25),$B$25="⚠️ ATTENTION ! Il y a plusieurs ex æquo au rang 1 !"),"",VLOOKUP($B$25,$B$13:$K$22,2,FALSE))</f>
        <v/>
      </c>
      <c r="D25" s="82"/>
      <c r="E25" s="73"/>
    </row>
    <row r="26" spans="1:11" x14ac:dyDescent="0.25">
      <c r="B26" s="73"/>
      <c r="C26" s="71" t="str">
        <f>IF(OR(G6=0,B25="⚠️ ATTENTION ! Il y a plusieurs ex æquo au rang 1 !"),"","Disponible à compter du : ")</f>
        <v/>
      </c>
      <c r="D26" s="127" t="str">
        <f>IF($G$6=0,"",IF(COUNTIF(Classement_Candidats,1)&gt;=2,"",IFERROR(INDEX(Tableau_Candidats,MATCH("Date de disponibilité du candidat :",Lignes_criteres,0),MATCH(INDEX(NOM_et_Prénom_du_Candidat,MATCH(1,Classement_Candidats,0)),Liste_candidats_reçus,0)),"")))</f>
        <v/>
      </c>
      <c r="E26" s="127"/>
    </row>
    <row r="27" spans="1:11" ht="18.75" customHeight="1" x14ac:dyDescent="0.25">
      <c r="B27" s="43" t="s">
        <v>20</v>
      </c>
    </row>
    <row r="28" spans="1:11" ht="20.100000000000001" customHeight="1" x14ac:dyDescent="0.25">
      <c r="B28" s="303"/>
      <c r="C28" s="304"/>
      <c r="D28" s="304"/>
      <c r="E28" s="304"/>
      <c r="F28" s="304"/>
      <c r="G28" s="304"/>
      <c r="H28" s="304"/>
      <c r="I28" s="304"/>
      <c r="J28" s="304"/>
      <c r="K28" s="305"/>
    </row>
    <row r="29" spans="1:11" ht="20.100000000000001" customHeight="1" x14ac:dyDescent="0.25">
      <c r="B29" s="306"/>
      <c r="C29" s="307"/>
      <c r="D29" s="307"/>
      <c r="E29" s="307"/>
      <c r="F29" s="307"/>
      <c r="G29" s="307"/>
      <c r="H29" s="307"/>
      <c r="I29" s="307"/>
      <c r="J29" s="307"/>
      <c r="K29" s="308"/>
    </row>
    <row r="30" spans="1:11" ht="20.100000000000001" customHeight="1" x14ac:dyDescent="0.25">
      <c r="B30" s="309"/>
      <c r="C30" s="310"/>
      <c r="D30" s="310"/>
      <c r="E30" s="310"/>
      <c r="F30" s="310"/>
      <c r="G30" s="310"/>
      <c r="H30" s="310"/>
      <c r="I30" s="310"/>
      <c r="J30" s="310"/>
      <c r="K30" s="311"/>
    </row>
    <row r="32" spans="1:11" x14ac:dyDescent="0.25">
      <c r="B32" s="41"/>
    </row>
    <row r="33" spans="2:5" x14ac:dyDescent="0.25">
      <c r="D33" s="301"/>
      <c r="E33" s="302"/>
    </row>
    <row r="34" spans="2:5" x14ac:dyDescent="0.25">
      <c r="B34" s="42"/>
    </row>
  </sheetData>
  <sheetProtection algorithmName="SHA-512" hashValue="f5jCI8UjQ0p86FdrEnamzIHm2ScnxPlNFRBs+3xFpJUZyoANq0WOY8xPqNqXCoKnosKZmnZIgGvcI5mzK2m/uQ==" saltValue="H783gdxL8pqpFb0RgLWl6w==" spinCount="100000" sheet="1" objects="1" scenarios="1"/>
  <mergeCells count="5">
    <mergeCell ref="C7:K7"/>
    <mergeCell ref="C8:K8"/>
    <mergeCell ref="C4:I4"/>
    <mergeCell ref="D33:E33"/>
    <mergeCell ref="B28:K30"/>
  </mergeCells>
  <conditionalFormatting sqref="B25">
    <cfRule type="expression" dxfId="1" priority="2">
      <formula>LEFT(B25,12)="⚠️ ATTENTION"</formula>
    </cfRule>
  </conditionalFormatting>
  <conditionalFormatting sqref="K13:K22">
    <cfRule type="cellIs" dxfId="0" priority="1" operator="equal">
      <formula>1</formula>
    </cfRule>
  </conditionalFormatting>
  <pageMargins left="0.19685039370078741" right="0.11811023622047245" top="0.11811023622047245" bottom="0.15748031496062992" header="0.11811023622047245" footer="0.31496062992125984"/>
  <pageSetup paperSize="9" scale="9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2E5C-87EF-45CA-B119-8BD1C8D58248}">
  <sheetPr codeName="Feuil4">
    <tabColor rgb="FF74D6A0"/>
  </sheetPr>
  <dimension ref="A1:H11"/>
  <sheetViews>
    <sheetView showGridLines="0" zoomScale="115" zoomScaleNormal="115" workbookViewId="0">
      <selection activeCell="C5" sqref="C5"/>
    </sheetView>
  </sheetViews>
  <sheetFormatPr baseColWidth="10" defaultRowHeight="15" x14ac:dyDescent="0.25"/>
  <cols>
    <col min="1" max="1" width="39.7109375" customWidth="1"/>
    <col min="2" max="2" width="83.7109375" customWidth="1"/>
    <col min="3" max="3" width="26.28515625" customWidth="1"/>
    <col min="4" max="4" width="11.5703125" customWidth="1"/>
    <col min="5" max="5" width="24.85546875" hidden="1" customWidth="1"/>
    <col min="6" max="6" width="56.140625" hidden="1" customWidth="1"/>
    <col min="7" max="7" width="126" hidden="1" customWidth="1"/>
    <col min="8" max="8" width="37.7109375" hidden="1" customWidth="1"/>
  </cols>
  <sheetData>
    <row r="1" spans="1:8" ht="50.1" customHeight="1" x14ac:dyDescent="0.25">
      <c r="A1" s="237" t="s">
        <v>123</v>
      </c>
      <c r="B1" s="143" t="s">
        <v>168</v>
      </c>
      <c r="E1" s="36" t="str">
        <f>IFERROR(
    IF(
        HLOOKUP($B$1,'1-Grille Eval candidats'!$C$9:$AK$79,7,FALSE)="",
        "",
        IF(
            HLOOKUP($B$1,'1-Grille Eval candidats'!$C$9:$AK$79,7,FALSE)="F",
            "Madame,",
            "Monsieur,"
        )
    ),
"")</f>
        <v/>
      </c>
      <c r="H1" s="125"/>
    </row>
    <row r="2" spans="1:8" ht="30" customHeight="1" thickBot="1" x14ac:dyDescent="0.3">
      <c r="A2" s="135" t="s">
        <v>71</v>
      </c>
      <c r="B2" s="138">
        <f>INDEX(Tableau_Candidats,MATCH("Adresse mèl :", Lignes_criteres, 0),MATCH($B$1, Liste_candidats_reçus, 0))</f>
        <v>0</v>
      </c>
      <c r="C2" s="134"/>
      <c r="D2" s="132"/>
      <c r="E2" s="133">
        <f>INDEX(Tableau_Candidats,MATCH("Adresse mèl :", Lignes_criteres, 0),MATCH($B$1, Liste_candidats_reçus, 0))</f>
        <v>0</v>
      </c>
    </row>
    <row r="3" spans="1:8" ht="50.1" customHeight="1" thickBot="1" x14ac:dyDescent="0.3">
      <c r="A3" s="237" t="s">
        <v>124</v>
      </c>
      <c r="B3" s="142" t="s">
        <v>143</v>
      </c>
      <c r="E3" s="128" t="s">
        <v>78</v>
      </c>
    </row>
    <row r="4" spans="1:8" ht="7.5" customHeight="1" x14ac:dyDescent="0.25">
      <c r="A4" s="136"/>
    </row>
    <row r="5" spans="1:8" ht="27.75" customHeight="1" x14ac:dyDescent="0.25">
      <c r="A5" s="135" t="s">
        <v>76</v>
      </c>
      <c r="B5" s="139" t="str">
        <f>IFERROR(
  SUBSTITUTE(
    SUBSTITUTE(
      SUBSTITUTE(
        INDEX($F$6:$F$8, MATCH($B$3, $E$6:$E$8, 0)),
        "{SERVICE}", '1-Grille Eval candidats'!$B$5
      ),
      "{POSTE}", '1-Grille Eval candidats'!$D$2 &amp; " " &amp; '1-Grille Eval candidats'!$E$2 &amp; " " &amp; '1-Grille Eval candidats'!$F$2
    ),
    "{REF}", '1-Grille Eval candidats'!$E$1
  ),
"")</f>
        <v xml:space="preserve">Votre candidature à l'emploi de    - n° </v>
      </c>
      <c r="C5" s="312" t="str">
        <f>IF($E$2="","",HYPERLINK(
  "mailto:" &amp; $E$2
  &amp; "?subject=" &amp; SUBSTITUTE(LEFT($B$5,90)," ","%20"),
  "Envoi Mèl   "
))</f>
        <v xml:space="preserve">Envoi Mèl   </v>
      </c>
      <c r="E5" s="238" t="s">
        <v>73</v>
      </c>
      <c r="F5" s="238" t="s">
        <v>74</v>
      </c>
      <c r="G5" s="238" t="s">
        <v>75</v>
      </c>
    </row>
    <row r="6" spans="1:8" ht="321" customHeight="1" x14ac:dyDescent="0.25">
      <c r="A6" s="137" t="s">
        <v>77</v>
      </c>
      <c r="B6" s="144" t="str">
        <f>IFERROR(
 SUBSTITUTE(
  SUBSTITUTE(
   SUBSTITUTE(
    SUBSTITUTE(
     SUBSTITUTE(
      SUBSTITUTE(
       SUBSTITUTE(
        SUBSTITUTE(
         SUBSTITUTE(
          SUBSTITUTE(
           SUBSTITUTE(
            SUBSTITUTE(
             INDEX($G$6:$G$8,MATCH($B$3,$E$6:$E$8,0)),
             "{CIVILITE}",$E$1),
            "{SERVICE}",'1-Grille Eval candidats'!$B$5),
           "{POSTE}",'1-Grille Eval candidats'!$D$2&amp;" "&amp;'1-Grille Eval candidats'!$E$2&amp;" "&amp;'1-Grille Eval candidats'!$F$2),
          "{REF}",'1-Grille Eval candidats'!$E$1),
         "{CANDIDAT}",$B$1),
        "{CONTACTE}",IF(LEFT($E$1,3)="Mad","contactée","contacté")),
       "{CONTACT_RECRUT}",$B$4),
      "{LINK_CHOISIR_SP}","https://choisirleservicepublic.gouv.fr"),
     "{LINK_RECRU_AGRI}","https://recrutement.agriculture.gouv.fr/"),
    "{LINK_FP_CONCOURS}","https://www.fonction-publique.gouv.fr/devenir-agent-public/calendrier-general-concours"),
   "{LINK_CONCOURS_AGRI}","https://concours.agriculture.gouv.fr/"),
  "{NL}",CHAR(10)),
"")</f>
        <v xml:space="preserve">
Vous avez posé votre candidature à l'emploi de   .
Malgré les qualités qu’elle présentait, il n’a pas été possible de la retenir ; en effet, elle ne répondait pas entièrement aux exigences de l'emploi à pourvoir.
Je tiens à vous remercier de l'intérêt que vous avez porté à STRUCTURE.
Je vous souhaite d’aboutir rapidement dans vos démarches de recherche d'un emploi correspondant à vos attentes. Pour cela, la consultation des sites de la fonction publique « Choisir le service public », des concours et recrutements de l'État et le site internet du ministère chargé de l’agriculture pourront vous être utiles.
Cordialement
L'équipe Recrutement
Dans le cadre de son dispositif de prévention des discriminations, le ministère met à votre disposition une cellule de signalement que vous pouvez saisir dans un délai de trois mois si vous estimez avoir fait l’objet d’une rupture d’égalité de traitement. Sa consultation est gratuite. Adresse mèl :  signalement.discrimination@agriculture.gouv.fr </v>
      </c>
      <c r="E6" s="239" t="s">
        <v>141</v>
      </c>
      <c r="F6" s="240" t="s">
        <v>142</v>
      </c>
      <c r="G6" s="240" t="s">
        <v>145</v>
      </c>
    </row>
    <row r="7" spans="1:8" ht="105.75" customHeight="1" x14ac:dyDescent="0.25">
      <c r="A7" s="137"/>
      <c r="B7" s="188"/>
      <c r="E7" s="241" t="s">
        <v>143</v>
      </c>
      <c r="F7" s="240" t="s">
        <v>142</v>
      </c>
      <c r="G7" s="242" t="s">
        <v>166</v>
      </c>
    </row>
    <row r="8" spans="1:8" ht="77.25" customHeight="1" x14ac:dyDescent="0.25">
      <c r="A8" s="137"/>
      <c r="B8" s="140" t="str">
        <f>IFERROR(
 _xlfn.TEXTJOIN(CHAR(10),TRUE,
   INDEX(Adresse_Candidat,1,MATCH($B$1,Liste_candidats_reçus,0)),
   INDEX(Adresse_Candidat,2,MATCH($B$1,Liste_candidats_reçus,0)),
   IF(OR(
        INDEX(Adresse_Candidat,1,MATCH($B$1,Liste_candidats_reçus,0))&lt;&gt;"",
        INDEX(Adresse_Candidat,2,MATCH($B$1,Liste_candidats_reçus,0))&lt;&gt;""
      )," ","" ),
   INDEX(Adresse_Candidat,3,MATCH($B$1,Liste_candidats_reçus,0)) &amp; " - " &amp;
     UPPER(LEFT(INDEX(Adresse_Candidat,4,MATCH($B$1,Liste_candidats_reçus,0)),1)) &amp;
     MID(INDEX(Adresse_Candidat,4,MATCH($B$1,Liste_candidats_reçus,0)),2,99),
   IF(AND(
        INDEX(Adresse_Candidat,5,MATCH($B$1,Liste_candidats_reçus,0))&lt;&gt;"",
        ISERROR(SEARCH("france",LOWER(INDEX(Adresse_Candidat,5,MATCH($B$1,Liste_candidats_reçus,0)))))
      ),
      INDEX(Adresse_Candidat,5,MATCH($B$1,Liste_candidats_reçus,0)),
      ""
   )
 ),
"")</f>
        <v/>
      </c>
      <c r="E8" s="241" t="s">
        <v>144</v>
      </c>
      <c r="F8" s="240" t="s">
        <v>142</v>
      </c>
      <c r="G8" s="242" t="s">
        <v>165</v>
      </c>
    </row>
    <row r="9" spans="1:8" ht="24" customHeight="1" x14ac:dyDescent="0.25"/>
    <row r="10" spans="1:8" ht="45.6" customHeight="1" x14ac:dyDescent="0.25"/>
    <row r="11" spans="1:8" ht="19.899999999999999" customHeight="1" x14ac:dyDescent="0.25"/>
  </sheetData>
  <sheetProtection algorithmName="SHA-512" hashValue="iGJZS+maqR1Oxc0SnWBNy5ekTwrbuS0Rn6MB5X7/xdo1ejRcHxQVszvboMZdnE288CvZLoopM1ya+VTrpvqt3A==" saltValue="xCUQU4s7iX7ofC/r52PboQ==" spinCount="100000" sheet="1" objects="1" scenarios="1"/>
  <dataValidations xWindow="834" yWindow="602" count="2">
    <dataValidation type="list" allowBlank="1" showInputMessage="1" showErrorMessage="1" sqref="A2 B1" xr:uid="{5F0372B5-245D-426B-A845-A367383EC76A}">
      <formula1>Liste_candidats_reçus</formula1>
    </dataValidation>
    <dataValidation type="list" allowBlank="1" showInputMessage="1" showErrorMessage="1" sqref="B3" xr:uid="{CB179C32-14E2-4AE1-8564-D6382A45CED6}">
      <formula1>$E$6:$E$8</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13</vt:i4>
      </vt:variant>
    </vt:vector>
  </HeadingPairs>
  <TitlesOfParts>
    <vt:vector size="17" baseType="lpstr">
      <vt:lpstr>Lisez-moi</vt:lpstr>
      <vt:lpstr>1-Grille Eval candidats</vt:lpstr>
      <vt:lpstr>2-Tableau général de suivi</vt:lpstr>
      <vt:lpstr>3-Courriels</vt:lpstr>
      <vt:lpstr>Adresse_Candidat</vt:lpstr>
      <vt:lpstr>Classement_Candidats</vt:lpstr>
      <vt:lpstr>Debut_Entretien</vt:lpstr>
      <vt:lpstr>Fin_Entretien</vt:lpstr>
      <vt:lpstr>Lignes_criteres</vt:lpstr>
      <vt:lpstr>Liste_candidats_reçus</vt:lpstr>
      <vt:lpstr>NOM_et_Prénom_du_Candidat</vt:lpstr>
      <vt:lpstr>points_entretien</vt:lpstr>
      <vt:lpstr>points_preselection</vt:lpstr>
      <vt:lpstr>Tableau_Candidats</vt:lpstr>
      <vt:lpstr>'2-Tableau général de suivi'!Zone_d_impression</vt:lpstr>
      <vt:lpstr>'3-Courriels'!Zone_d_impression</vt:lpstr>
      <vt:lpstr>'Lisez-moi'!Zone_d_impression</vt:lpstr>
    </vt:vector>
  </TitlesOfParts>
  <Company>Ministère de l'Agriculture et de l'Alimentation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Florence PIQUET LOISEAU</dc:creator>
  <cp:lastModifiedBy>Florence PIQUET LOISEAU</cp:lastModifiedBy>
  <cp:lastPrinted>2025-12-10T14:05:03Z</cp:lastPrinted>
  <dcterms:created xsi:type="dcterms:W3CDTF">2024-04-24T21:06:20Z</dcterms:created>
  <dcterms:modified xsi:type="dcterms:W3CDTF">2025-12-18T11:18:23Z</dcterms:modified>
</cp:coreProperties>
</file>