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dat\05 BVALO\06 PILOTAGE - INDICATEURS - STATS\Effectifs\Technique\2024-2025\EFFECTIFS EAT_VOIE SCOLAIRE_2024-2025\"/>
    </mc:Choice>
  </mc:AlternateContent>
  <xr:revisionPtr revIDLastSave="0" documentId="13_ncr:1_{B2B87DA1-0D7E-46DA-9009-16CE08AE59B3}" xr6:coauthVersionLast="47" xr6:coauthVersionMax="47" xr10:uidLastSave="{00000000-0000-0000-0000-000000000000}"/>
  <bookViews>
    <workbookView xWindow="1515" yWindow="1515" windowWidth="38700" windowHeight="15375" tabRatio="692" xr2:uid="{00000000-000D-0000-FFFF-FFFF00000000}"/>
  </bookViews>
  <sheets>
    <sheet name="Sommaire" sheetId="17" r:id="rId1"/>
    <sheet name="0- Historique" sheetId="24" r:id="rId2"/>
    <sheet name="1- Par famille de l'EAT" sheetId="4" r:id="rId3"/>
    <sheet name="2- Par champ pro" sheetId="22" r:id="rId4"/>
    <sheet name="3- Par filières" sheetId="6" r:id="rId5"/>
    <sheet name="3bis- Par niveau" sheetId="25" r:id="rId6"/>
    <sheet name="4- Par classes" sheetId="15" r:id="rId7"/>
    <sheet name="5- Par sections" sheetId="20" r:id="rId8"/>
    <sheet name="5bis- Par secteur et sections" sheetId="21" r:id="rId9"/>
  </sheets>
  <definedNames>
    <definedName name="_xlnm.Print_Titles" localSheetId="4">'3- Par filières'!$1:$1</definedName>
    <definedName name="_xlnm.Print_Titles" localSheetId="6">'4- Par classes'!$5:$7</definedName>
    <definedName name="_xlnm.Print_Area" localSheetId="2">'1- Par famille de l''EAT'!$B$2:$I$19</definedName>
    <definedName name="_xlnm.Print_Area" localSheetId="4">'3- Par filières'!$B$1:$H$58</definedName>
    <definedName name="_xlnm.Print_Area" localSheetId="6">'4- Par classes'!$B$1:$J$36</definedName>
    <definedName name="_xlnm.Print_Area" localSheetId="0">Sommaire!$D$2:$N$29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7" l="1"/>
  <c r="D18" i="17"/>
  <c r="B106" i="25"/>
  <c r="B90" i="25"/>
  <c r="B74" i="25"/>
  <c r="B58" i="25"/>
  <c r="C40" i="25"/>
  <c r="B40" i="25"/>
  <c r="D39" i="25"/>
  <c r="F39" i="25" s="1"/>
  <c r="C104" i="25"/>
  <c r="C88" i="25"/>
  <c r="C72" i="25"/>
  <c r="C56" i="25"/>
  <c r="D38" i="25"/>
  <c r="D56" i="25" s="1"/>
  <c r="C55" i="25"/>
  <c r="D37" i="25"/>
  <c r="E37" i="25" s="1"/>
  <c r="C102" i="25"/>
  <c r="C86" i="25"/>
  <c r="C70" i="25"/>
  <c r="C54" i="25"/>
  <c r="D36" i="25"/>
  <c r="D86" i="25" s="1"/>
  <c r="C101" i="25"/>
  <c r="D85" i="25"/>
  <c r="C85" i="25"/>
  <c r="C69" i="25"/>
  <c r="C53" i="25"/>
  <c r="D35" i="25"/>
  <c r="E35" i="25" s="1"/>
  <c r="C84" i="25"/>
  <c r="C68" i="25"/>
  <c r="C52" i="25"/>
  <c r="D34" i="25"/>
  <c r="D52" i="25" s="1"/>
  <c r="C51" i="25"/>
  <c r="D33" i="25"/>
  <c r="F33" i="25" s="1"/>
  <c r="C82" i="25"/>
  <c r="C66" i="25"/>
  <c r="C50" i="25"/>
  <c r="D32" i="25"/>
  <c r="E32" i="25" s="1"/>
  <c r="C81" i="25"/>
  <c r="C65" i="25"/>
  <c r="C49" i="25"/>
  <c r="D31" i="25"/>
  <c r="D49" i="25" s="1"/>
  <c r="C80" i="25"/>
  <c r="C48" i="25"/>
  <c r="D30" i="25"/>
  <c r="D48" i="25" s="1"/>
  <c r="C95" i="25"/>
  <c r="C79" i="25"/>
  <c r="C63" i="25"/>
  <c r="C47" i="25"/>
  <c r="D29" i="25"/>
  <c r="D95" i="25" s="1"/>
  <c r="C78" i="25"/>
  <c r="C62" i="25"/>
  <c r="C46" i="25"/>
  <c r="D28" i="25"/>
  <c r="F28" i="25" s="1"/>
  <c r="D22" i="25"/>
  <c r="E22" i="25" s="1"/>
  <c r="D21" i="25"/>
  <c r="E21" i="25" s="1"/>
  <c r="D20" i="25"/>
  <c r="E20" i="25" s="1"/>
  <c r="D19" i="25"/>
  <c r="E19" i="25" s="1"/>
  <c r="D18" i="25"/>
  <c r="E18" i="25" s="1"/>
  <c r="D17" i="25"/>
  <c r="E17" i="25" s="1"/>
  <c r="D16" i="25"/>
  <c r="E16" i="25" s="1"/>
  <c r="D15" i="25"/>
  <c r="E15" i="25" s="1"/>
  <c r="D14" i="25"/>
  <c r="E14" i="25" s="1"/>
  <c r="D13" i="25"/>
  <c r="E13" i="25" s="1"/>
  <c r="D12" i="25"/>
  <c r="E12" i="25" s="1"/>
  <c r="D11" i="25"/>
  <c r="E11" i="25" s="1"/>
  <c r="D10" i="25"/>
  <c r="E10" i="25" s="1"/>
  <c r="C74" i="25" l="1"/>
  <c r="D51" i="25"/>
  <c r="D63" i="25"/>
  <c r="F32" i="25"/>
  <c r="D55" i="25"/>
  <c r="C90" i="25"/>
  <c r="D79" i="25"/>
  <c r="D50" i="25"/>
  <c r="D46" i="25"/>
  <c r="D66" i="25"/>
  <c r="D70" i="25"/>
  <c r="D54" i="25"/>
  <c r="D78" i="25"/>
  <c r="D80" i="25"/>
  <c r="D53" i="25"/>
  <c r="F35" i="25"/>
  <c r="D82" i="25"/>
  <c r="D62" i="25"/>
  <c r="D69" i="25"/>
  <c r="D102" i="25"/>
  <c r="D47" i="25"/>
  <c r="E28" i="25"/>
  <c r="D101" i="25"/>
  <c r="C106" i="25"/>
  <c r="C58" i="25"/>
  <c r="E39" i="25"/>
  <c r="E34" i="25"/>
  <c r="E38" i="25"/>
  <c r="E31" i="25"/>
  <c r="F34" i="25"/>
  <c r="F38" i="25"/>
  <c r="D68" i="25"/>
  <c r="D65" i="25"/>
  <c r="F30" i="25"/>
  <c r="E33" i="25"/>
  <c r="D88" i="25"/>
  <c r="F29" i="25"/>
  <c r="D81" i="25"/>
  <c r="E36" i="25"/>
  <c r="F37" i="25"/>
  <c r="D72" i="25"/>
  <c r="E30" i="25"/>
  <c r="E29" i="25"/>
  <c r="D84" i="25"/>
  <c r="F36" i="25"/>
  <c r="D104" i="25"/>
  <c r="D40" i="25"/>
  <c r="D58" i="25" s="1"/>
  <c r="F31" i="25"/>
  <c r="D90" i="25" l="1"/>
  <c r="D74" i="25"/>
  <c r="D106" i="25"/>
  <c r="F40" i="25"/>
  <c r="E40" i="25"/>
  <c r="Q12" i="4" l="1"/>
  <c r="R12" i="4" s="1"/>
  <c r="Q11" i="4"/>
  <c r="R11" i="4" s="1"/>
  <c r="Q10" i="4"/>
  <c r="R10" i="4" s="1"/>
  <c r="Q9" i="4"/>
  <c r="R9" i="4" s="1"/>
  <c r="Q8" i="4"/>
  <c r="R8" i="4" s="1"/>
  <c r="Q7" i="4"/>
  <c r="R7" i="4" s="1"/>
  <c r="H408" i="6" l="1"/>
  <c r="I408" i="6" s="1"/>
  <c r="H407" i="6"/>
  <c r="I407" i="6" s="1"/>
  <c r="H406" i="6"/>
  <c r="I406" i="6" s="1"/>
  <c r="H405" i="6"/>
  <c r="I405" i="6" s="1"/>
  <c r="H404" i="6"/>
  <c r="I404" i="6" s="1"/>
  <c r="H403" i="6"/>
  <c r="I403" i="6" s="1"/>
  <c r="H402" i="6"/>
  <c r="I402" i="6" s="1"/>
  <c r="H401" i="6"/>
  <c r="I401" i="6" s="1"/>
  <c r="H400" i="6"/>
  <c r="I400" i="6" s="1"/>
  <c r="H399" i="6"/>
  <c r="I399" i="6" s="1"/>
  <c r="H398" i="6"/>
  <c r="I398" i="6" s="1"/>
  <c r="H397" i="6"/>
  <c r="I397" i="6" s="1"/>
  <c r="H396" i="6"/>
  <c r="I396" i="6" s="1"/>
  <c r="H395" i="6"/>
  <c r="I395" i="6" s="1"/>
  <c r="H394" i="6"/>
  <c r="I394" i="6" s="1"/>
  <c r="H393" i="6"/>
  <c r="I393" i="6" s="1"/>
  <c r="H392" i="6"/>
  <c r="I392" i="6" s="1"/>
  <c r="H391" i="6"/>
  <c r="I391" i="6" s="1"/>
  <c r="H390" i="6"/>
  <c r="I390" i="6" s="1"/>
  <c r="H389" i="6"/>
  <c r="I389" i="6" s="1"/>
  <c r="H388" i="6"/>
  <c r="I388" i="6" s="1"/>
  <c r="H387" i="6"/>
  <c r="I387" i="6" s="1"/>
  <c r="H386" i="6"/>
  <c r="I386" i="6" s="1"/>
  <c r="H385" i="6"/>
  <c r="I385" i="6" s="1"/>
  <c r="H384" i="6"/>
  <c r="I384" i="6" s="1"/>
  <c r="H383" i="6"/>
  <c r="I383" i="6" s="1"/>
  <c r="H382" i="6"/>
  <c r="I382" i="6" s="1"/>
  <c r="H381" i="6"/>
  <c r="I381" i="6" s="1"/>
  <c r="H380" i="6"/>
  <c r="I380" i="6" s="1"/>
  <c r="H379" i="6"/>
  <c r="I379" i="6" s="1"/>
  <c r="H378" i="6"/>
  <c r="I378" i="6" s="1"/>
  <c r="H377" i="6"/>
  <c r="I377" i="6" s="1"/>
  <c r="H376" i="6"/>
  <c r="I376" i="6" s="1"/>
  <c r="H375" i="6"/>
  <c r="I375" i="6" s="1"/>
  <c r="H374" i="6"/>
  <c r="I374" i="6" s="1"/>
  <c r="H373" i="6"/>
  <c r="I373" i="6" s="1"/>
  <c r="H372" i="6"/>
  <c r="I372" i="6" s="1"/>
  <c r="H371" i="6"/>
  <c r="I371" i="6" s="1"/>
  <c r="H370" i="6"/>
  <c r="I370" i="6" s="1"/>
  <c r="H369" i="6"/>
  <c r="I369" i="6" s="1"/>
  <c r="H368" i="6"/>
  <c r="I368" i="6" s="1"/>
  <c r="H367" i="6"/>
  <c r="I367" i="6" s="1"/>
  <c r="H366" i="6"/>
  <c r="I366" i="6" s="1"/>
  <c r="H365" i="6"/>
  <c r="I365" i="6" s="1"/>
  <c r="H364" i="6"/>
  <c r="I364" i="6" s="1"/>
  <c r="H363" i="6"/>
  <c r="I363" i="6" s="1"/>
  <c r="H362" i="6"/>
  <c r="I362" i="6" s="1"/>
  <c r="H361" i="6"/>
  <c r="I361" i="6" s="1"/>
  <c r="H360" i="6"/>
  <c r="I360" i="6" s="1"/>
  <c r="H359" i="6"/>
  <c r="I359" i="6" s="1"/>
  <c r="H358" i="6"/>
  <c r="I358" i="6" s="1"/>
  <c r="H357" i="6"/>
  <c r="I357" i="6" s="1"/>
  <c r="H356" i="6"/>
  <c r="I356" i="6" s="1"/>
  <c r="H355" i="6"/>
  <c r="I355" i="6" s="1"/>
  <c r="H354" i="6"/>
  <c r="I354" i="6" s="1"/>
  <c r="H353" i="6"/>
  <c r="I353" i="6" s="1"/>
  <c r="H352" i="6"/>
  <c r="I352" i="6" s="1"/>
  <c r="H351" i="6"/>
  <c r="I351" i="6" s="1"/>
  <c r="H350" i="6"/>
  <c r="I350" i="6" s="1"/>
  <c r="H349" i="6"/>
  <c r="I349" i="6" s="1"/>
  <c r="H348" i="6"/>
  <c r="I348" i="6" s="1"/>
  <c r="H347" i="6"/>
  <c r="I347" i="6" s="1"/>
  <c r="H346" i="6"/>
  <c r="I346" i="6" s="1"/>
  <c r="H345" i="6"/>
  <c r="I345" i="6" s="1"/>
  <c r="H344" i="6"/>
  <c r="I344" i="6" s="1"/>
  <c r="H343" i="6"/>
  <c r="I343" i="6" s="1"/>
  <c r="H342" i="6"/>
  <c r="I342" i="6" s="1"/>
  <c r="H341" i="6"/>
  <c r="I341" i="6" s="1"/>
  <c r="H340" i="6"/>
  <c r="I340" i="6" s="1"/>
  <c r="H339" i="6"/>
  <c r="I339" i="6" s="1"/>
  <c r="H338" i="6"/>
  <c r="I338" i="6" s="1"/>
  <c r="H337" i="6"/>
  <c r="I337" i="6" s="1"/>
  <c r="H336" i="6"/>
  <c r="I336" i="6" s="1"/>
  <c r="H335" i="6"/>
  <c r="I335" i="6" s="1"/>
  <c r="H334" i="6"/>
  <c r="I334" i="6" s="1"/>
  <c r="H333" i="6"/>
  <c r="I333" i="6" s="1"/>
  <c r="H332" i="6"/>
  <c r="I332" i="6" s="1"/>
  <c r="H331" i="6"/>
  <c r="I331" i="6" s="1"/>
  <c r="H330" i="6"/>
  <c r="I330" i="6" s="1"/>
  <c r="H329" i="6"/>
  <c r="I329" i="6" s="1"/>
  <c r="H328" i="6"/>
  <c r="I328" i="6" s="1"/>
  <c r="H327" i="6"/>
  <c r="I327" i="6" s="1"/>
  <c r="H326" i="6"/>
  <c r="I326" i="6" s="1"/>
  <c r="H325" i="6"/>
  <c r="I325" i="6" s="1"/>
  <c r="H324" i="6"/>
  <c r="I324" i="6" s="1"/>
  <c r="H323" i="6"/>
  <c r="I323" i="6" s="1"/>
  <c r="H322" i="6"/>
  <c r="I322" i="6" s="1"/>
  <c r="H321" i="6"/>
  <c r="I321" i="6" s="1"/>
  <c r="H320" i="6"/>
  <c r="I320" i="6" s="1"/>
  <c r="H319" i="6"/>
  <c r="I319" i="6" s="1"/>
  <c r="H318" i="6"/>
  <c r="I318" i="6" s="1"/>
  <c r="H317" i="6"/>
  <c r="I317" i="6" s="1"/>
  <c r="H316" i="6"/>
  <c r="I316" i="6" s="1"/>
  <c r="H315" i="6"/>
  <c r="I315" i="6" s="1"/>
  <c r="H314" i="6"/>
  <c r="I314" i="6" s="1"/>
  <c r="H313" i="6"/>
  <c r="I313" i="6" s="1"/>
  <c r="H312" i="6"/>
  <c r="I312" i="6" s="1"/>
  <c r="H311" i="6"/>
  <c r="I311" i="6" s="1"/>
  <c r="H310" i="6"/>
  <c r="I310" i="6" s="1"/>
  <c r="H309" i="6"/>
  <c r="I309" i="6" s="1"/>
  <c r="H308" i="6"/>
  <c r="I308" i="6" s="1"/>
  <c r="H307" i="6"/>
  <c r="I307" i="6" s="1"/>
  <c r="H306" i="6"/>
  <c r="I306" i="6" s="1"/>
  <c r="H305" i="6"/>
  <c r="I305" i="6" s="1"/>
  <c r="H304" i="6"/>
  <c r="I304" i="6" s="1"/>
  <c r="H303" i="6"/>
  <c r="I303" i="6" s="1"/>
  <c r="H302" i="6"/>
  <c r="I302" i="6" s="1"/>
  <c r="H301" i="6"/>
  <c r="I301" i="6" s="1"/>
  <c r="H300" i="6"/>
  <c r="I300" i="6" s="1"/>
  <c r="H299" i="6"/>
  <c r="I299" i="6" s="1"/>
  <c r="H298" i="6"/>
  <c r="I298" i="6" s="1"/>
  <c r="H297" i="6"/>
  <c r="I297" i="6" s="1"/>
  <c r="H296" i="6"/>
  <c r="I296" i="6" s="1"/>
  <c r="H295" i="6"/>
  <c r="I295" i="6" s="1"/>
  <c r="H294" i="6"/>
  <c r="I294" i="6" s="1"/>
  <c r="H293" i="6"/>
  <c r="I293" i="6" s="1"/>
  <c r="H292" i="6"/>
  <c r="I292" i="6" s="1"/>
  <c r="H291" i="6"/>
  <c r="I291" i="6" s="1"/>
  <c r="H290" i="6"/>
  <c r="I290" i="6" s="1"/>
  <c r="H289" i="6"/>
  <c r="I289" i="6" s="1"/>
  <c r="H288" i="6"/>
  <c r="I288" i="6" s="1"/>
  <c r="H287" i="6"/>
  <c r="I287" i="6" s="1"/>
  <c r="H286" i="6"/>
  <c r="I286" i="6" s="1"/>
  <c r="H285" i="6"/>
  <c r="I285" i="6" s="1"/>
  <c r="H284" i="6"/>
  <c r="I284" i="6" s="1"/>
  <c r="H283" i="6"/>
  <c r="I283" i="6" s="1"/>
  <c r="H282" i="6"/>
  <c r="I282" i="6" s="1"/>
  <c r="H281" i="6"/>
  <c r="I281" i="6" s="1"/>
  <c r="H280" i="6"/>
  <c r="I280" i="6" s="1"/>
  <c r="H279" i="6"/>
  <c r="I279" i="6" s="1"/>
  <c r="H278" i="6"/>
  <c r="I278" i="6" s="1"/>
  <c r="H277" i="6"/>
  <c r="I277" i="6" s="1"/>
  <c r="H276" i="6"/>
  <c r="I276" i="6" s="1"/>
  <c r="H275" i="6"/>
  <c r="I275" i="6" s="1"/>
  <c r="H274" i="6"/>
  <c r="I274" i="6" s="1"/>
  <c r="H273" i="6"/>
  <c r="I273" i="6" s="1"/>
  <c r="H272" i="6"/>
  <c r="I272" i="6" s="1"/>
  <c r="H271" i="6"/>
  <c r="I271" i="6" s="1"/>
  <c r="H270" i="6"/>
  <c r="I270" i="6" s="1"/>
  <c r="H269" i="6"/>
  <c r="I269" i="6" s="1"/>
  <c r="H268" i="6"/>
  <c r="I268" i="6" s="1"/>
  <c r="H267" i="6"/>
  <c r="I267" i="6" s="1"/>
  <c r="H266" i="6"/>
  <c r="I266" i="6" s="1"/>
  <c r="H265" i="6"/>
  <c r="I265" i="6" s="1"/>
  <c r="H264" i="6"/>
  <c r="I264" i="6" s="1"/>
  <c r="H263" i="6"/>
  <c r="I263" i="6" s="1"/>
  <c r="H262" i="6"/>
  <c r="I262" i="6" s="1"/>
  <c r="H261" i="6"/>
  <c r="I261" i="6" s="1"/>
  <c r="H260" i="6"/>
  <c r="I260" i="6" s="1"/>
  <c r="H259" i="6"/>
  <c r="I259" i="6" s="1"/>
  <c r="H258" i="6"/>
  <c r="I258" i="6" s="1"/>
  <c r="H257" i="6"/>
  <c r="I257" i="6" s="1"/>
  <c r="H256" i="6"/>
  <c r="I256" i="6" s="1"/>
  <c r="H255" i="6"/>
  <c r="I255" i="6" s="1"/>
  <c r="H254" i="6"/>
  <c r="I254" i="6" s="1"/>
  <c r="H253" i="6"/>
  <c r="I253" i="6" s="1"/>
  <c r="H252" i="6"/>
  <c r="I252" i="6" s="1"/>
  <c r="H251" i="6"/>
  <c r="I251" i="6" s="1"/>
  <c r="H250" i="6"/>
  <c r="I250" i="6" s="1"/>
  <c r="H249" i="6"/>
  <c r="I249" i="6" s="1"/>
  <c r="H248" i="6"/>
  <c r="I248" i="6" s="1"/>
  <c r="H247" i="6"/>
  <c r="I247" i="6" s="1"/>
  <c r="H246" i="6"/>
  <c r="I246" i="6" s="1"/>
  <c r="H245" i="6"/>
  <c r="I245" i="6" s="1"/>
  <c r="H244" i="6"/>
  <c r="I244" i="6" s="1"/>
  <c r="H243" i="6"/>
  <c r="I243" i="6" s="1"/>
  <c r="H242" i="6"/>
  <c r="I242" i="6" s="1"/>
  <c r="H241" i="6"/>
  <c r="I241" i="6" s="1"/>
  <c r="H240" i="6"/>
  <c r="I240" i="6" s="1"/>
  <c r="H239" i="6"/>
  <c r="I239" i="6" s="1"/>
  <c r="H238" i="6"/>
  <c r="I238" i="6" s="1"/>
  <c r="H237" i="6"/>
  <c r="I237" i="6" s="1"/>
  <c r="H236" i="6"/>
  <c r="I236" i="6" s="1"/>
  <c r="H235" i="6"/>
  <c r="I235" i="6" s="1"/>
  <c r="H234" i="6"/>
  <c r="I234" i="6" s="1"/>
  <c r="H233" i="6"/>
  <c r="I233" i="6" s="1"/>
  <c r="H232" i="6"/>
  <c r="I232" i="6" s="1"/>
  <c r="H231" i="6"/>
  <c r="I231" i="6" s="1"/>
  <c r="H230" i="6"/>
  <c r="I230" i="6" s="1"/>
  <c r="H229" i="6"/>
  <c r="I229" i="6" s="1"/>
  <c r="H228" i="6"/>
  <c r="I228" i="6" s="1"/>
  <c r="H227" i="6"/>
  <c r="I227" i="6" s="1"/>
  <c r="H226" i="6"/>
  <c r="I226" i="6" s="1"/>
  <c r="H225" i="6"/>
  <c r="I225" i="6" s="1"/>
  <c r="H224" i="6"/>
  <c r="I224" i="6" s="1"/>
  <c r="H223" i="6"/>
  <c r="I223" i="6" s="1"/>
  <c r="H222" i="6"/>
  <c r="I222" i="6" s="1"/>
  <c r="H221" i="6"/>
  <c r="I221" i="6" s="1"/>
  <c r="H220" i="6"/>
  <c r="I220" i="6" s="1"/>
  <c r="H219" i="6"/>
  <c r="I219" i="6" s="1"/>
  <c r="H218" i="6"/>
  <c r="I218" i="6" s="1"/>
  <c r="H217" i="6"/>
  <c r="I217" i="6" s="1"/>
  <c r="H216" i="6"/>
  <c r="I216" i="6" s="1"/>
  <c r="H215" i="6"/>
  <c r="I215" i="6" s="1"/>
  <c r="H214" i="6"/>
  <c r="I214" i="6" s="1"/>
  <c r="H213" i="6"/>
  <c r="I213" i="6" s="1"/>
  <c r="H212" i="6"/>
  <c r="I212" i="6" s="1"/>
  <c r="H211" i="6"/>
  <c r="I211" i="6" s="1"/>
  <c r="H210" i="6"/>
  <c r="I210" i="6" s="1"/>
  <c r="H209" i="6"/>
  <c r="I209" i="6" s="1"/>
  <c r="H208" i="6"/>
  <c r="I208" i="6" s="1"/>
  <c r="H207" i="6"/>
  <c r="I207" i="6" s="1"/>
  <c r="H206" i="6"/>
  <c r="I206" i="6" s="1"/>
  <c r="H205" i="6"/>
  <c r="I205" i="6" s="1"/>
  <c r="H204" i="6"/>
  <c r="I204" i="6" s="1"/>
  <c r="H203" i="6"/>
  <c r="I203" i="6" s="1"/>
  <c r="H202" i="6"/>
  <c r="I202" i="6" s="1"/>
  <c r="H201" i="6"/>
  <c r="I201" i="6" s="1"/>
  <c r="H200" i="6"/>
  <c r="I200" i="6" s="1"/>
  <c r="H199" i="6"/>
  <c r="I199" i="6" s="1"/>
  <c r="H198" i="6"/>
  <c r="I198" i="6" s="1"/>
  <c r="H197" i="6"/>
  <c r="I197" i="6" s="1"/>
  <c r="H196" i="6"/>
  <c r="I196" i="6" s="1"/>
  <c r="H195" i="6"/>
  <c r="I195" i="6" s="1"/>
  <c r="H194" i="6"/>
  <c r="I194" i="6" s="1"/>
  <c r="H193" i="6"/>
  <c r="I193" i="6" s="1"/>
  <c r="H192" i="6"/>
  <c r="I192" i="6" s="1"/>
  <c r="H191" i="6"/>
  <c r="I191" i="6" s="1"/>
  <c r="H190" i="6"/>
  <c r="I190" i="6" s="1"/>
  <c r="H189" i="6"/>
  <c r="I189" i="6" s="1"/>
  <c r="H188" i="6"/>
  <c r="I188" i="6" s="1"/>
  <c r="H187" i="6"/>
  <c r="I187" i="6" s="1"/>
  <c r="H186" i="6"/>
  <c r="I186" i="6" s="1"/>
  <c r="H185" i="6"/>
  <c r="I185" i="6" s="1"/>
  <c r="H184" i="6"/>
  <c r="I184" i="6" s="1"/>
  <c r="H183" i="6"/>
  <c r="I183" i="6" s="1"/>
  <c r="H182" i="6"/>
  <c r="I182" i="6" s="1"/>
  <c r="H181" i="6"/>
  <c r="I181" i="6" s="1"/>
  <c r="H180" i="6"/>
  <c r="I180" i="6" s="1"/>
  <c r="H179" i="6"/>
  <c r="I179" i="6" s="1"/>
  <c r="H178" i="6"/>
  <c r="I178" i="6" s="1"/>
  <c r="H177" i="6"/>
  <c r="I177" i="6" s="1"/>
  <c r="H176" i="6"/>
  <c r="I176" i="6" s="1"/>
  <c r="H175" i="6"/>
  <c r="I175" i="6" s="1"/>
  <c r="H174" i="6"/>
  <c r="I174" i="6" s="1"/>
  <c r="H173" i="6"/>
  <c r="I173" i="6" s="1"/>
  <c r="H172" i="6"/>
  <c r="I172" i="6" s="1"/>
  <c r="H171" i="6"/>
  <c r="I171" i="6" s="1"/>
  <c r="H170" i="6"/>
  <c r="I170" i="6" s="1"/>
  <c r="H169" i="6"/>
  <c r="I169" i="6" s="1"/>
  <c r="H168" i="6"/>
  <c r="I168" i="6" s="1"/>
  <c r="H167" i="6"/>
  <c r="I167" i="6" s="1"/>
  <c r="H166" i="6"/>
  <c r="I166" i="6" s="1"/>
  <c r="H165" i="6"/>
  <c r="I165" i="6" s="1"/>
  <c r="H164" i="6"/>
  <c r="I164" i="6" s="1"/>
  <c r="H163" i="6"/>
  <c r="I163" i="6" s="1"/>
  <c r="H162" i="6"/>
  <c r="I162" i="6" s="1"/>
  <c r="H161" i="6"/>
  <c r="I161" i="6" s="1"/>
  <c r="H160" i="6"/>
  <c r="I160" i="6" s="1"/>
  <c r="H159" i="6"/>
  <c r="I159" i="6" s="1"/>
  <c r="H158" i="6"/>
  <c r="I158" i="6" s="1"/>
  <c r="H157" i="6"/>
  <c r="I157" i="6" s="1"/>
  <c r="H156" i="6"/>
  <c r="I156" i="6" s="1"/>
  <c r="H155" i="6"/>
  <c r="I155" i="6" s="1"/>
  <c r="H154" i="6"/>
  <c r="I154" i="6" s="1"/>
  <c r="H153" i="6"/>
  <c r="I153" i="6" s="1"/>
  <c r="H152" i="6"/>
  <c r="I152" i="6" s="1"/>
  <c r="H151" i="6"/>
  <c r="I151" i="6" s="1"/>
  <c r="H150" i="6"/>
  <c r="I150" i="6" s="1"/>
  <c r="H149" i="6"/>
  <c r="I149" i="6" s="1"/>
  <c r="H148" i="6"/>
  <c r="I148" i="6" s="1"/>
  <c r="H147" i="6"/>
  <c r="I147" i="6" s="1"/>
  <c r="H146" i="6"/>
  <c r="I146" i="6" s="1"/>
  <c r="H145" i="6"/>
  <c r="I145" i="6" s="1"/>
  <c r="H144" i="6"/>
  <c r="I144" i="6" s="1"/>
  <c r="H143" i="6"/>
  <c r="I143" i="6" s="1"/>
  <c r="H142" i="6"/>
  <c r="I142" i="6" s="1"/>
  <c r="H141" i="6"/>
  <c r="I141" i="6" s="1"/>
  <c r="H140" i="6"/>
  <c r="I140" i="6" s="1"/>
  <c r="H139" i="6"/>
  <c r="I139" i="6" s="1"/>
  <c r="H138" i="6"/>
  <c r="I138" i="6" s="1"/>
  <c r="H137" i="6"/>
  <c r="I137" i="6" s="1"/>
  <c r="H136" i="6"/>
  <c r="I136" i="6" s="1"/>
  <c r="H135" i="6"/>
  <c r="I135" i="6" s="1"/>
  <c r="H134" i="6"/>
  <c r="I134" i="6" s="1"/>
  <c r="H133" i="6"/>
  <c r="I133" i="6" s="1"/>
  <c r="H132" i="6"/>
  <c r="I132" i="6" s="1"/>
  <c r="H131" i="6"/>
  <c r="I131" i="6" s="1"/>
  <c r="H130" i="6"/>
  <c r="I130" i="6" s="1"/>
  <c r="H129" i="6"/>
  <c r="I129" i="6" s="1"/>
  <c r="H128" i="6"/>
  <c r="I128" i="6" s="1"/>
  <c r="H127" i="6"/>
  <c r="I127" i="6" s="1"/>
  <c r="H126" i="6"/>
  <c r="I126" i="6" s="1"/>
  <c r="H125" i="6"/>
  <c r="I125" i="6" s="1"/>
  <c r="H124" i="6"/>
  <c r="I124" i="6" s="1"/>
  <c r="H216" i="4"/>
  <c r="G216" i="4"/>
  <c r="G215" i="4"/>
  <c r="H215" i="4" s="1"/>
  <c r="G214" i="4"/>
  <c r="H214" i="4" s="1"/>
  <c r="G213" i="4"/>
  <c r="H213" i="4" s="1"/>
  <c r="H212" i="4"/>
  <c r="G212" i="4"/>
  <c r="G211" i="4"/>
  <c r="H211" i="4" s="1"/>
  <c r="G210" i="4"/>
  <c r="H210" i="4" s="1"/>
  <c r="G209" i="4"/>
  <c r="H209" i="4" s="1"/>
  <c r="H208" i="4"/>
  <c r="G208" i="4"/>
  <c r="G207" i="4"/>
  <c r="H207" i="4" s="1"/>
  <c r="G206" i="4"/>
  <c r="H206" i="4" s="1"/>
  <c r="G205" i="4"/>
  <c r="H205" i="4" s="1"/>
  <c r="H204" i="4"/>
  <c r="G204" i="4"/>
  <c r="G203" i="4"/>
  <c r="H203" i="4" s="1"/>
  <c r="G202" i="4"/>
  <c r="H202" i="4" s="1"/>
  <c r="H201" i="4"/>
  <c r="G201" i="4"/>
  <c r="H200" i="4"/>
  <c r="G200" i="4"/>
  <c r="G199" i="4"/>
  <c r="H199" i="4" s="1"/>
  <c r="G198" i="4"/>
  <c r="H198" i="4" s="1"/>
  <c r="G197" i="4"/>
  <c r="H197" i="4" s="1"/>
  <c r="H196" i="4"/>
  <c r="G196" i="4"/>
  <c r="G195" i="4"/>
  <c r="H195" i="4" s="1"/>
  <c r="G194" i="4"/>
  <c r="H194" i="4" s="1"/>
  <c r="G193" i="4"/>
  <c r="H193" i="4" s="1"/>
  <c r="H192" i="4"/>
  <c r="G192" i="4"/>
  <c r="G191" i="4"/>
  <c r="H191" i="4" s="1"/>
  <c r="G190" i="4"/>
  <c r="H190" i="4" s="1"/>
  <c r="G189" i="4"/>
  <c r="H189" i="4" s="1"/>
  <c r="H188" i="4"/>
  <c r="G188" i="4"/>
  <c r="G187" i="4"/>
  <c r="H187" i="4" s="1"/>
  <c r="G186" i="4"/>
  <c r="H186" i="4" s="1"/>
  <c r="G185" i="4"/>
  <c r="H185" i="4" s="1"/>
  <c r="H184" i="4"/>
  <c r="G184" i="4"/>
  <c r="G183" i="4"/>
  <c r="H183" i="4" s="1"/>
  <c r="G182" i="4"/>
  <c r="H182" i="4" s="1"/>
  <c r="G181" i="4"/>
  <c r="H181" i="4" s="1"/>
  <c r="H180" i="4"/>
  <c r="G180" i="4"/>
  <c r="G179" i="4"/>
  <c r="H179" i="4" s="1"/>
  <c r="G178" i="4"/>
  <c r="H178" i="4" s="1"/>
  <c r="G177" i="4"/>
  <c r="H177" i="4" s="1"/>
  <c r="H176" i="4"/>
  <c r="G176" i="4"/>
  <c r="G175" i="4"/>
  <c r="H175" i="4" s="1"/>
  <c r="G174" i="4"/>
  <c r="H174" i="4" s="1"/>
  <c r="G173" i="4"/>
  <c r="H173" i="4" s="1"/>
  <c r="H172" i="4"/>
  <c r="G172" i="4"/>
  <c r="G171" i="4"/>
  <c r="H171" i="4" s="1"/>
  <c r="G170" i="4"/>
  <c r="H170" i="4" s="1"/>
  <c r="G169" i="4"/>
  <c r="H169" i="4" s="1"/>
  <c r="H168" i="4"/>
  <c r="G168" i="4"/>
  <c r="G167" i="4"/>
  <c r="H167" i="4" s="1"/>
  <c r="G166" i="4"/>
  <c r="H166" i="4" s="1"/>
  <c r="G165" i="4"/>
  <c r="H165" i="4" s="1"/>
  <c r="H164" i="4"/>
  <c r="G164" i="4"/>
  <c r="G163" i="4"/>
  <c r="H163" i="4" s="1"/>
  <c r="G162" i="4"/>
  <c r="H162" i="4" s="1"/>
  <c r="H154" i="4" l="1"/>
  <c r="I154" i="4" s="1"/>
  <c r="H153" i="4"/>
  <c r="I153" i="4" s="1"/>
  <c r="H152" i="4"/>
  <c r="I152" i="4" s="1"/>
  <c r="H151" i="4"/>
  <c r="I151" i="4" s="1"/>
  <c r="H150" i="4"/>
  <c r="I150" i="4" s="1"/>
  <c r="H149" i="4"/>
  <c r="I149" i="4" s="1"/>
  <c r="H148" i="4"/>
  <c r="I148" i="4" s="1"/>
  <c r="H147" i="4"/>
  <c r="I147" i="4" s="1"/>
  <c r="H146" i="4"/>
  <c r="I146" i="4" s="1"/>
  <c r="H145" i="4"/>
  <c r="I145" i="4" s="1"/>
  <c r="H144" i="4"/>
  <c r="I144" i="4" s="1"/>
  <c r="H143" i="4"/>
  <c r="I143" i="4" s="1"/>
  <c r="H142" i="4"/>
  <c r="I142" i="4" s="1"/>
  <c r="H141" i="4"/>
  <c r="I141" i="4" s="1"/>
  <c r="H140" i="4"/>
  <c r="I140" i="4" s="1"/>
  <c r="H139" i="4"/>
  <c r="I139" i="4" s="1"/>
  <c r="H138" i="4"/>
  <c r="I138" i="4" s="1"/>
  <c r="H137" i="4"/>
  <c r="I137" i="4" s="1"/>
  <c r="H136" i="4"/>
  <c r="I136" i="4" s="1"/>
  <c r="H135" i="4"/>
  <c r="I135" i="4" s="1"/>
  <c r="H134" i="4"/>
  <c r="I134" i="4" s="1"/>
  <c r="H133" i="4"/>
  <c r="I133" i="4" s="1"/>
  <c r="H132" i="4"/>
  <c r="I132" i="4" s="1"/>
  <c r="H131" i="4"/>
  <c r="I131" i="4" s="1"/>
  <c r="H130" i="4"/>
  <c r="I130" i="4" s="1"/>
  <c r="H129" i="4"/>
  <c r="I129" i="4" s="1"/>
  <c r="H128" i="4"/>
  <c r="I128" i="4" s="1"/>
  <c r="H127" i="4"/>
  <c r="I127" i="4" s="1"/>
  <c r="H126" i="4"/>
  <c r="I126" i="4" s="1"/>
  <c r="H125" i="4"/>
  <c r="I125" i="4" s="1"/>
  <c r="H124" i="4"/>
  <c r="I124" i="4" s="1"/>
  <c r="H123" i="4"/>
  <c r="I123" i="4" s="1"/>
  <c r="H122" i="4"/>
  <c r="I122" i="4" s="1"/>
  <c r="H121" i="4"/>
  <c r="I121" i="4" s="1"/>
  <c r="H120" i="4"/>
  <c r="I120" i="4" s="1"/>
  <c r="H119" i="4"/>
  <c r="I119" i="4" s="1"/>
  <c r="H118" i="4"/>
  <c r="I118" i="4" s="1"/>
  <c r="H117" i="4"/>
  <c r="I117" i="4" s="1"/>
  <c r="H116" i="4"/>
  <c r="I116" i="4" s="1"/>
  <c r="H115" i="4"/>
  <c r="I115" i="4" s="1"/>
  <c r="H114" i="4"/>
  <c r="I114" i="4" s="1"/>
  <c r="H113" i="4"/>
  <c r="I113" i="4" s="1"/>
  <c r="H112" i="4"/>
  <c r="I112" i="4" s="1"/>
  <c r="H111" i="4"/>
  <c r="I111" i="4" s="1"/>
  <c r="H110" i="4"/>
  <c r="I110" i="4" s="1"/>
  <c r="H109" i="4"/>
  <c r="I109" i="4" s="1"/>
  <c r="H108" i="4"/>
  <c r="I108" i="4" s="1"/>
  <c r="H107" i="4"/>
  <c r="I107" i="4" s="1"/>
  <c r="H106" i="4"/>
  <c r="I106" i="4" s="1"/>
  <c r="H105" i="4"/>
  <c r="I105" i="4" s="1"/>
  <c r="H104" i="4"/>
  <c r="I104" i="4" s="1"/>
  <c r="H103" i="4"/>
  <c r="I103" i="4" s="1"/>
  <c r="H102" i="4"/>
  <c r="I102" i="4" s="1"/>
  <c r="H101" i="4"/>
  <c r="I101" i="4" s="1"/>
  <c r="H100" i="4"/>
  <c r="I100" i="4" s="1"/>
  <c r="H99" i="4"/>
  <c r="I99" i="4" s="1"/>
  <c r="H98" i="4"/>
  <c r="I98" i="4" s="1"/>
  <c r="H97" i="4"/>
  <c r="I97" i="4" s="1"/>
  <c r="H96" i="4"/>
  <c r="I96" i="4" s="1"/>
  <c r="H95" i="4"/>
  <c r="I95" i="4" s="1"/>
  <c r="H94" i="4"/>
  <c r="I94" i="4" s="1"/>
  <c r="H93" i="4"/>
  <c r="I93" i="4" s="1"/>
  <c r="H92" i="4"/>
  <c r="I92" i="4" s="1"/>
  <c r="H91" i="4"/>
  <c r="I91" i="4" s="1"/>
  <c r="H90" i="4"/>
  <c r="I90" i="4" s="1"/>
  <c r="H89" i="4"/>
  <c r="I89" i="4" s="1"/>
  <c r="H88" i="4"/>
  <c r="I88" i="4" s="1"/>
  <c r="H87" i="4"/>
  <c r="I87" i="4" s="1"/>
  <c r="H86" i="4"/>
  <c r="I86" i="4" s="1"/>
  <c r="H85" i="4"/>
  <c r="I85" i="4" s="1"/>
  <c r="H84" i="4"/>
  <c r="I84" i="4" s="1"/>
  <c r="H83" i="4"/>
  <c r="I83" i="4" s="1"/>
  <c r="H82" i="4"/>
  <c r="I82" i="4" s="1"/>
  <c r="H81" i="4"/>
  <c r="I81" i="4" s="1"/>
  <c r="H80" i="4"/>
  <c r="I80" i="4" s="1"/>
  <c r="H79" i="4"/>
  <c r="I79" i="4" s="1"/>
  <c r="H78" i="4"/>
  <c r="I78" i="4" s="1"/>
  <c r="H77" i="4"/>
  <c r="I77" i="4" s="1"/>
  <c r="H76" i="4"/>
  <c r="I76" i="4" s="1"/>
  <c r="H75" i="4"/>
  <c r="I75" i="4" s="1"/>
  <c r="H74" i="4"/>
  <c r="I74" i="4" s="1"/>
  <c r="H73" i="4"/>
  <c r="I73" i="4" s="1"/>
  <c r="H72" i="4"/>
  <c r="I72" i="4" s="1"/>
  <c r="H71" i="4"/>
  <c r="I71" i="4" s="1"/>
  <c r="H70" i="4"/>
  <c r="I70" i="4" s="1"/>
  <c r="H69" i="4"/>
  <c r="I69" i="4" s="1"/>
  <c r="H68" i="4"/>
  <c r="I68" i="4" s="1"/>
  <c r="H67" i="4"/>
  <c r="I67" i="4" s="1"/>
  <c r="H66" i="4"/>
  <c r="I66" i="4" s="1"/>
  <c r="H65" i="4"/>
  <c r="I65" i="4" s="1"/>
  <c r="H64" i="4"/>
  <c r="I64" i="4" s="1"/>
  <c r="H63" i="4"/>
  <c r="I63" i="4" s="1"/>
  <c r="H62" i="4"/>
  <c r="I62" i="4" s="1"/>
  <c r="H61" i="4"/>
  <c r="I61" i="4" s="1"/>
  <c r="H60" i="4"/>
  <c r="I60" i="4" s="1"/>
  <c r="H59" i="4"/>
  <c r="I59" i="4" s="1"/>
  <c r="H58" i="4"/>
  <c r="I58" i="4" s="1"/>
  <c r="H57" i="4"/>
  <c r="I57" i="4" s="1"/>
  <c r="H56" i="4"/>
  <c r="I56" i="4" s="1"/>
  <c r="H55" i="4"/>
  <c r="I55" i="4" s="1"/>
  <c r="H54" i="4"/>
  <c r="I54" i="4" s="1"/>
  <c r="H53" i="4"/>
  <c r="I53" i="4" s="1"/>
  <c r="H52" i="4"/>
  <c r="I52" i="4" s="1"/>
  <c r="H51" i="4"/>
  <c r="I51" i="4" s="1"/>
  <c r="H50" i="4"/>
  <c r="I50" i="4" s="1"/>
  <c r="H49" i="4"/>
  <c r="I49" i="4" s="1"/>
  <c r="H48" i="4"/>
  <c r="I48" i="4" s="1"/>
  <c r="H47" i="4"/>
  <c r="I47" i="4" s="1"/>
  <c r="H46" i="4"/>
  <c r="I46" i="4" s="1"/>
  <c r="H45" i="4"/>
  <c r="I45" i="4" s="1"/>
  <c r="H44" i="4"/>
  <c r="I44" i="4" s="1"/>
  <c r="H43" i="4"/>
  <c r="I43" i="4" s="1"/>
  <c r="H42" i="4"/>
  <c r="I42" i="4" s="1"/>
  <c r="H41" i="4"/>
  <c r="I41" i="4" s="1"/>
  <c r="H40" i="4"/>
  <c r="I40" i="4" s="1"/>
  <c r="H39" i="4"/>
  <c r="I39" i="4" s="1"/>
  <c r="H38" i="4"/>
  <c r="I38" i="4" s="1"/>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D15" i="17" l="1"/>
  <c r="C8" i="24"/>
  <c r="C9" i="24"/>
  <c r="C10" i="24"/>
  <c r="C11" i="24"/>
  <c r="C12" i="24"/>
  <c r="C13" i="24"/>
  <c r="C14" i="24"/>
  <c r="C15" i="24"/>
  <c r="C16" i="24"/>
  <c r="C7" i="24"/>
  <c r="D16" i="17"/>
  <c r="D17" i="17"/>
  <c r="D20" i="17"/>
  <c r="D21" i="17"/>
  <c r="D22" i="17"/>
  <c r="I24" i="15"/>
  <c r="I25" i="15"/>
  <c r="I26" i="15"/>
  <c r="I27" i="15"/>
  <c r="I28" i="15"/>
  <c r="I29" i="15"/>
  <c r="I30" i="15"/>
  <c r="J20" i="22" l="1"/>
  <c r="E20" i="22"/>
  <c r="G20" i="22" s="1"/>
  <c r="J19" i="22"/>
  <c r="H19" i="22"/>
  <c r="G19" i="22"/>
  <c r="J18" i="22"/>
  <c r="E18" i="22"/>
  <c r="H18" i="22" s="1"/>
  <c r="J17" i="22"/>
  <c r="H17" i="22"/>
  <c r="G17" i="22"/>
  <c r="J16" i="22"/>
  <c r="H16" i="22"/>
  <c r="G16" i="22"/>
  <c r="J15" i="22"/>
  <c r="H15" i="22"/>
  <c r="G15" i="22"/>
  <c r="J14" i="22"/>
  <c r="H14" i="22"/>
  <c r="G14" i="22"/>
  <c r="J13" i="22"/>
  <c r="H13" i="22"/>
  <c r="G13" i="22"/>
  <c r="J12" i="22"/>
  <c r="H12" i="22"/>
  <c r="G12" i="22"/>
  <c r="J11" i="22"/>
  <c r="H11" i="22"/>
  <c r="G11" i="22"/>
  <c r="J10" i="22"/>
  <c r="E10" i="22"/>
  <c r="G10" i="22" s="1"/>
  <c r="J9" i="22"/>
  <c r="H9" i="22"/>
  <c r="G9" i="22"/>
  <c r="H8" i="22"/>
  <c r="G8" i="22"/>
  <c r="H20" i="22" l="1"/>
  <c r="H10" i="22"/>
  <c r="G18" i="22"/>
  <c r="E21" i="22"/>
  <c r="J8" i="22" l="1"/>
  <c r="J21" i="22"/>
  <c r="H21" i="22"/>
  <c r="G21" i="22"/>
  <c r="I606" i="21" l="1"/>
  <c r="J606" i="21" s="1"/>
  <c r="I607" i="21"/>
  <c r="J607" i="21" s="1"/>
  <c r="I608" i="21"/>
  <c r="J608" i="21" s="1"/>
  <c r="I609" i="21"/>
  <c r="J609" i="21" s="1"/>
  <c r="I610" i="21"/>
  <c r="J610" i="21" s="1"/>
  <c r="I611" i="21"/>
  <c r="J611" i="21" s="1"/>
  <c r="I612" i="21"/>
  <c r="J612" i="21" s="1"/>
  <c r="I613" i="21"/>
  <c r="J613" i="21" s="1"/>
  <c r="I614" i="21"/>
  <c r="J614" i="21" s="1"/>
  <c r="I615" i="21"/>
  <c r="J615" i="21" s="1"/>
  <c r="I616" i="21"/>
  <c r="J616" i="21" s="1"/>
  <c r="I617" i="21"/>
  <c r="J617" i="21" s="1"/>
  <c r="I618" i="21"/>
  <c r="J618" i="21" s="1"/>
  <c r="I619" i="21"/>
  <c r="J619" i="21" s="1"/>
  <c r="I620" i="21"/>
  <c r="J620" i="21" s="1"/>
  <c r="I621" i="21"/>
  <c r="J621" i="21" s="1"/>
  <c r="I622" i="21"/>
  <c r="J622" i="21" s="1"/>
  <c r="I623" i="21"/>
  <c r="J623" i="21" s="1"/>
  <c r="I624" i="21"/>
  <c r="J624" i="21" s="1"/>
  <c r="I625" i="21"/>
  <c r="J625" i="21" s="1"/>
  <c r="I626" i="21"/>
  <c r="J626" i="21" s="1"/>
  <c r="I627" i="21"/>
  <c r="J627" i="21" s="1"/>
  <c r="I628" i="21"/>
  <c r="J628" i="21" s="1"/>
  <c r="I629" i="21"/>
  <c r="J629" i="21" s="1"/>
  <c r="I630" i="21"/>
  <c r="J630" i="21" s="1"/>
  <c r="I631" i="21"/>
  <c r="J631" i="21" s="1"/>
  <c r="I632" i="21"/>
  <c r="J632" i="21" s="1"/>
  <c r="I633" i="21"/>
  <c r="J633" i="21" s="1"/>
  <c r="I634" i="21"/>
  <c r="J634" i="21"/>
  <c r="I635" i="21"/>
  <c r="J635" i="21" s="1"/>
  <c r="I636" i="21"/>
  <c r="J636" i="21" s="1"/>
  <c r="I637" i="21"/>
  <c r="J637" i="21" s="1"/>
  <c r="I638" i="21"/>
  <c r="J638" i="21" s="1"/>
  <c r="I639" i="21"/>
  <c r="J639" i="21" s="1"/>
  <c r="I640" i="21"/>
  <c r="J640" i="21" s="1"/>
  <c r="I641" i="21"/>
  <c r="J641" i="21" s="1"/>
  <c r="I642" i="21"/>
  <c r="J642" i="21" s="1"/>
  <c r="I643" i="21"/>
  <c r="J643" i="21" s="1"/>
  <c r="I644" i="21"/>
  <c r="J644" i="21" s="1"/>
  <c r="I645" i="21"/>
  <c r="J645" i="21" s="1"/>
  <c r="I646" i="21"/>
  <c r="J646" i="21" s="1"/>
  <c r="I647" i="21"/>
  <c r="J647" i="21" s="1"/>
  <c r="I648" i="21"/>
  <c r="J648" i="21" s="1"/>
  <c r="I649" i="21"/>
  <c r="J649" i="21" s="1"/>
  <c r="I650" i="21"/>
  <c r="J650" i="21" s="1"/>
  <c r="I651" i="21"/>
  <c r="J651" i="21" s="1"/>
  <c r="I652" i="21"/>
  <c r="J652" i="21" s="1"/>
  <c r="I653" i="21"/>
  <c r="J653" i="21" s="1"/>
  <c r="I654" i="21"/>
  <c r="J654" i="21" s="1"/>
  <c r="I655" i="21"/>
  <c r="J655" i="21" s="1"/>
  <c r="I656" i="21"/>
  <c r="J656" i="21" s="1"/>
  <c r="I657" i="21"/>
  <c r="J657" i="21" s="1"/>
  <c r="I658" i="21"/>
  <c r="J658" i="21" s="1"/>
  <c r="I659" i="21"/>
  <c r="J659" i="21" s="1"/>
  <c r="I660" i="21"/>
  <c r="J660" i="21" s="1"/>
  <c r="I661" i="21"/>
  <c r="J661" i="21" s="1"/>
  <c r="I662" i="21"/>
  <c r="J662" i="21" s="1"/>
  <c r="I663" i="21"/>
  <c r="J663" i="21" s="1"/>
  <c r="I664" i="21"/>
  <c r="J664" i="21" s="1"/>
  <c r="I665" i="21"/>
  <c r="J665" i="21" s="1"/>
  <c r="I666" i="21"/>
  <c r="J666" i="21" s="1"/>
  <c r="I667" i="21"/>
  <c r="J667" i="21" s="1"/>
  <c r="I668" i="21"/>
  <c r="J668" i="21" s="1"/>
  <c r="I669" i="21"/>
  <c r="J669" i="21" s="1"/>
  <c r="I670" i="21"/>
  <c r="J670" i="21" s="1"/>
  <c r="I671" i="21"/>
  <c r="J671" i="21" s="1"/>
  <c r="I672" i="21"/>
  <c r="J672" i="21" s="1"/>
  <c r="I673" i="21"/>
  <c r="J673" i="21" s="1"/>
  <c r="I674" i="21"/>
  <c r="J674" i="21" s="1"/>
  <c r="I675" i="21"/>
  <c r="J675" i="21" s="1"/>
  <c r="I676" i="21"/>
  <c r="J676" i="21" s="1"/>
  <c r="I677" i="21"/>
  <c r="J677" i="21" s="1"/>
  <c r="I678" i="21"/>
  <c r="J678" i="21" s="1"/>
  <c r="I679" i="21"/>
  <c r="J679" i="21" s="1"/>
  <c r="I680" i="21"/>
  <c r="J680" i="21" s="1"/>
  <c r="I681" i="21"/>
  <c r="J681" i="21" s="1"/>
  <c r="I682" i="21"/>
  <c r="J682" i="21" s="1"/>
  <c r="I683" i="21"/>
  <c r="J683" i="21" s="1"/>
  <c r="I684" i="21"/>
  <c r="J684" i="21" s="1"/>
  <c r="I685" i="21"/>
  <c r="J685" i="21" s="1"/>
  <c r="I686" i="21"/>
  <c r="J686" i="21" s="1"/>
  <c r="I687" i="21"/>
  <c r="J687" i="21" s="1"/>
  <c r="I688" i="21"/>
  <c r="J688" i="21" s="1"/>
  <c r="I689" i="21"/>
  <c r="J689" i="21" s="1"/>
  <c r="I690" i="21"/>
  <c r="J690" i="21" s="1"/>
  <c r="I691" i="21"/>
  <c r="J691" i="21" s="1"/>
  <c r="I692" i="21"/>
  <c r="J692" i="21" s="1"/>
  <c r="I693" i="21"/>
  <c r="J693" i="21" s="1"/>
  <c r="I694" i="21"/>
  <c r="J694" i="21" s="1"/>
  <c r="I695" i="21"/>
  <c r="J695" i="21" s="1"/>
  <c r="I696" i="21"/>
  <c r="J696" i="21" s="1"/>
  <c r="I605" i="21"/>
  <c r="J605" i="21" s="1"/>
  <c r="I488" i="21"/>
  <c r="J488" i="21" s="1"/>
  <c r="I489" i="21"/>
  <c r="J489" i="21" s="1"/>
  <c r="I490" i="21"/>
  <c r="J490" i="21" s="1"/>
  <c r="I491" i="21"/>
  <c r="J491" i="21" s="1"/>
  <c r="I492" i="21"/>
  <c r="J492" i="21" s="1"/>
  <c r="I493" i="21"/>
  <c r="J493" i="21" s="1"/>
  <c r="I494" i="21"/>
  <c r="J494" i="21" s="1"/>
  <c r="I495" i="21"/>
  <c r="J495" i="21"/>
  <c r="I496" i="21"/>
  <c r="J496" i="21" s="1"/>
  <c r="I497" i="21"/>
  <c r="J497" i="21" s="1"/>
  <c r="I498" i="21"/>
  <c r="J498" i="21" s="1"/>
  <c r="I499" i="21"/>
  <c r="J499" i="21" s="1"/>
  <c r="I500" i="21"/>
  <c r="J500" i="21" s="1"/>
  <c r="I501" i="21"/>
  <c r="J501" i="21" s="1"/>
  <c r="I502" i="21"/>
  <c r="J502" i="21" s="1"/>
  <c r="I503" i="21"/>
  <c r="J503" i="21" s="1"/>
  <c r="I504" i="21"/>
  <c r="J504" i="21" s="1"/>
  <c r="I505" i="21"/>
  <c r="J505" i="21" s="1"/>
  <c r="I506" i="21"/>
  <c r="J506" i="21" s="1"/>
  <c r="I507" i="21"/>
  <c r="J507" i="21" s="1"/>
  <c r="I508" i="21"/>
  <c r="J508" i="21" s="1"/>
  <c r="I509" i="21"/>
  <c r="J509" i="21" s="1"/>
  <c r="I510" i="21"/>
  <c r="J510" i="21" s="1"/>
  <c r="I511" i="21"/>
  <c r="J511" i="21" s="1"/>
  <c r="I512" i="21"/>
  <c r="J512" i="21" s="1"/>
  <c r="I513" i="21"/>
  <c r="J513" i="21" s="1"/>
  <c r="I514" i="21"/>
  <c r="J514" i="21" s="1"/>
  <c r="I515" i="21"/>
  <c r="J515" i="21" s="1"/>
  <c r="I516" i="21"/>
  <c r="J516" i="21" s="1"/>
  <c r="I517" i="21"/>
  <c r="J517" i="21" s="1"/>
  <c r="I518" i="21"/>
  <c r="J518" i="21" s="1"/>
  <c r="I519" i="21"/>
  <c r="J519" i="21" s="1"/>
  <c r="I520" i="21"/>
  <c r="J520" i="21" s="1"/>
  <c r="I521" i="21"/>
  <c r="J521" i="21" s="1"/>
  <c r="I522" i="21"/>
  <c r="J522" i="21" s="1"/>
  <c r="I523" i="21"/>
  <c r="J523" i="21" s="1"/>
  <c r="I524" i="21"/>
  <c r="J524" i="21" s="1"/>
  <c r="I525" i="21"/>
  <c r="J525" i="21" s="1"/>
  <c r="I526" i="21"/>
  <c r="J526" i="21" s="1"/>
  <c r="I527" i="21"/>
  <c r="J527" i="21" s="1"/>
  <c r="I528" i="21"/>
  <c r="J528" i="21" s="1"/>
  <c r="I529" i="21"/>
  <c r="J529" i="21" s="1"/>
  <c r="I530" i="21"/>
  <c r="J530" i="21" s="1"/>
  <c r="I531" i="21"/>
  <c r="J531" i="21" s="1"/>
  <c r="I532" i="21"/>
  <c r="J532" i="21" s="1"/>
  <c r="I533" i="21"/>
  <c r="J533" i="21" s="1"/>
  <c r="I534" i="21"/>
  <c r="J534" i="21" s="1"/>
  <c r="I535" i="21"/>
  <c r="J535" i="21" s="1"/>
  <c r="I536" i="21"/>
  <c r="J536" i="21" s="1"/>
  <c r="I537" i="21"/>
  <c r="J537" i="21" s="1"/>
  <c r="I538" i="21"/>
  <c r="J538" i="21" s="1"/>
  <c r="I539" i="21"/>
  <c r="J539" i="21" s="1"/>
  <c r="I540" i="21"/>
  <c r="J540" i="21" s="1"/>
  <c r="I541" i="21"/>
  <c r="J541" i="21" s="1"/>
  <c r="I542" i="21"/>
  <c r="J542" i="21" s="1"/>
  <c r="I543" i="21"/>
  <c r="J543" i="21" s="1"/>
  <c r="I544" i="21"/>
  <c r="J544" i="21" s="1"/>
  <c r="I545" i="21"/>
  <c r="J545" i="21" s="1"/>
  <c r="I546" i="21"/>
  <c r="J546" i="21" s="1"/>
  <c r="I547" i="21"/>
  <c r="J547" i="21" s="1"/>
  <c r="I548" i="21"/>
  <c r="J548" i="21" s="1"/>
  <c r="I549" i="21"/>
  <c r="J549" i="21" s="1"/>
  <c r="I550" i="21"/>
  <c r="J550" i="21" s="1"/>
  <c r="I551" i="21"/>
  <c r="J551" i="21" s="1"/>
  <c r="I552" i="21"/>
  <c r="J552" i="21" s="1"/>
  <c r="I553" i="21"/>
  <c r="J553" i="21" s="1"/>
  <c r="I554" i="21"/>
  <c r="J554" i="21" s="1"/>
  <c r="I555" i="21"/>
  <c r="J555" i="21" s="1"/>
  <c r="I556" i="21"/>
  <c r="J556" i="21" s="1"/>
  <c r="I557" i="21"/>
  <c r="J557" i="21" s="1"/>
  <c r="I558" i="21"/>
  <c r="J558" i="21" s="1"/>
  <c r="I559" i="21"/>
  <c r="J559" i="21" s="1"/>
  <c r="I560" i="21"/>
  <c r="J560" i="21" s="1"/>
  <c r="I561" i="21"/>
  <c r="J561" i="21" s="1"/>
  <c r="I562" i="21"/>
  <c r="J562" i="21" s="1"/>
  <c r="I563" i="21"/>
  <c r="J563" i="21" s="1"/>
  <c r="I564" i="21"/>
  <c r="J564" i="21" s="1"/>
  <c r="I565" i="21"/>
  <c r="J565" i="21" s="1"/>
  <c r="I566" i="21"/>
  <c r="J566" i="21" s="1"/>
  <c r="I567" i="21"/>
  <c r="J567" i="21" s="1"/>
  <c r="I568" i="21"/>
  <c r="J568" i="21" s="1"/>
  <c r="I569" i="21"/>
  <c r="J569" i="21" s="1"/>
  <c r="I570" i="21"/>
  <c r="J570" i="21" s="1"/>
  <c r="I571" i="21"/>
  <c r="J571" i="21" s="1"/>
  <c r="I572" i="21"/>
  <c r="J572" i="21" s="1"/>
  <c r="I573" i="21"/>
  <c r="J573" i="21" s="1"/>
  <c r="I574" i="21"/>
  <c r="J574" i="21" s="1"/>
  <c r="I575" i="21"/>
  <c r="J575" i="21" s="1"/>
  <c r="I576" i="21"/>
  <c r="J576" i="21" s="1"/>
  <c r="I577" i="21"/>
  <c r="J577" i="21" s="1"/>
  <c r="I578" i="21"/>
  <c r="J578" i="21" s="1"/>
  <c r="I579" i="21"/>
  <c r="J579" i="21" s="1"/>
  <c r="I580" i="21"/>
  <c r="J580" i="21" s="1"/>
  <c r="I581" i="21"/>
  <c r="J581" i="21" s="1"/>
  <c r="I582" i="21"/>
  <c r="J582" i="21" s="1"/>
  <c r="I583" i="21"/>
  <c r="J583" i="21" s="1"/>
  <c r="I584" i="21"/>
  <c r="J584" i="21" s="1"/>
  <c r="I585" i="21"/>
  <c r="J585" i="21" s="1"/>
  <c r="I586" i="21"/>
  <c r="J586" i="21" s="1"/>
  <c r="I587" i="21"/>
  <c r="J587" i="21" s="1"/>
  <c r="I588" i="21"/>
  <c r="J588" i="21" s="1"/>
  <c r="I589" i="21"/>
  <c r="J589" i="21" s="1"/>
  <c r="I590" i="21"/>
  <c r="J590" i="21" s="1"/>
  <c r="I591" i="21"/>
  <c r="J591" i="21" s="1"/>
  <c r="I592" i="21"/>
  <c r="J592" i="21" s="1"/>
  <c r="I593" i="21"/>
  <c r="J593" i="21" s="1"/>
  <c r="I594" i="21"/>
  <c r="J594" i="21" s="1"/>
  <c r="I595" i="21"/>
  <c r="J595" i="21" s="1"/>
  <c r="I596" i="21"/>
  <c r="J596" i="21" s="1"/>
  <c r="I597" i="21"/>
  <c r="J597" i="21" s="1"/>
  <c r="I487" i="21"/>
  <c r="J487" i="21" s="1"/>
  <c r="I344" i="21"/>
  <c r="J344" i="21" s="1"/>
  <c r="I345" i="21"/>
  <c r="J345" i="21" s="1"/>
  <c r="I346" i="21"/>
  <c r="J346" i="21" s="1"/>
  <c r="I347" i="21"/>
  <c r="J347" i="21" s="1"/>
  <c r="I348" i="21"/>
  <c r="J348" i="21" s="1"/>
  <c r="I349" i="21"/>
  <c r="J349" i="21" s="1"/>
  <c r="I350" i="21"/>
  <c r="J350" i="21" s="1"/>
  <c r="I351" i="21"/>
  <c r="J351" i="21" s="1"/>
  <c r="I352" i="21"/>
  <c r="J352" i="21" s="1"/>
  <c r="I353" i="21"/>
  <c r="J353" i="21" s="1"/>
  <c r="I354" i="21"/>
  <c r="J354" i="21" s="1"/>
  <c r="I355" i="21"/>
  <c r="J355" i="21" s="1"/>
  <c r="I356" i="21"/>
  <c r="J356" i="21" s="1"/>
  <c r="I357" i="21"/>
  <c r="J357" i="21" s="1"/>
  <c r="I358" i="21"/>
  <c r="J358" i="21" s="1"/>
  <c r="I359" i="21"/>
  <c r="J359" i="21" s="1"/>
  <c r="I360" i="21"/>
  <c r="J360" i="21" s="1"/>
  <c r="I361" i="21"/>
  <c r="J361" i="21" s="1"/>
  <c r="I362" i="21"/>
  <c r="J362" i="21" s="1"/>
  <c r="I363" i="21"/>
  <c r="J363" i="21" s="1"/>
  <c r="I364" i="21"/>
  <c r="J364" i="21" s="1"/>
  <c r="I365" i="21"/>
  <c r="J365" i="21" s="1"/>
  <c r="I366" i="21"/>
  <c r="J366" i="21" s="1"/>
  <c r="I367" i="21"/>
  <c r="J367" i="21"/>
  <c r="I368" i="21"/>
  <c r="J368" i="21" s="1"/>
  <c r="I369" i="21"/>
  <c r="J369" i="21" s="1"/>
  <c r="I370" i="21"/>
  <c r="J370" i="21" s="1"/>
  <c r="I371" i="21"/>
  <c r="J371" i="21" s="1"/>
  <c r="I372" i="21"/>
  <c r="J372" i="21" s="1"/>
  <c r="I373" i="21"/>
  <c r="J373" i="21" s="1"/>
  <c r="I374" i="21"/>
  <c r="J374" i="21" s="1"/>
  <c r="I375" i="21"/>
  <c r="J375" i="21" s="1"/>
  <c r="I376" i="21"/>
  <c r="J376" i="21" s="1"/>
  <c r="I377" i="21"/>
  <c r="J377" i="21" s="1"/>
  <c r="I378" i="21"/>
  <c r="J378" i="21" s="1"/>
  <c r="I379" i="21"/>
  <c r="J379" i="21" s="1"/>
  <c r="I380" i="21"/>
  <c r="J380" i="21" s="1"/>
  <c r="I381" i="21"/>
  <c r="J381" i="21" s="1"/>
  <c r="I382" i="21"/>
  <c r="J382" i="21" s="1"/>
  <c r="I383" i="21"/>
  <c r="J383" i="21" s="1"/>
  <c r="I384" i="21"/>
  <c r="J384" i="21" s="1"/>
  <c r="I385" i="21"/>
  <c r="J385" i="21" s="1"/>
  <c r="I386" i="21"/>
  <c r="J386" i="21" s="1"/>
  <c r="I387" i="21"/>
  <c r="J387" i="21" s="1"/>
  <c r="I388" i="21"/>
  <c r="J388" i="21" s="1"/>
  <c r="I389" i="21"/>
  <c r="J389" i="21" s="1"/>
  <c r="I390" i="21"/>
  <c r="J390" i="21" s="1"/>
  <c r="I391" i="21"/>
  <c r="J391" i="21" s="1"/>
  <c r="I392" i="21"/>
  <c r="J392" i="21" s="1"/>
  <c r="I393" i="21"/>
  <c r="J393" i="21" s="1"/>
  <c r="I394" i="21"/>
  <c r="J394" i="21" s="1"/>
  <c r="I395" i="21"/>
  <c r="J395" i="21" s="1"/>
  <c r="I396" i="21"/>
  <c r="J396" i="21" s="1"/>
  <c r="I397" i="21"/>
  <c r="J397" i="21" s="1"/>
  <c r="I398" i="21"/>
  <c r="J398" i="21" s="1"/>
  <c r="I399" i="21"/>
  <c r="J399" i="21" s="1"/>
  <c r="I400" i="21"/>
  <c r="J400" i="21" s="1"/>
  <c r="I401" i="21"/>
  <c r="J401" i="21" s="1"/>
  <c r="I402" i="21"/>
  <c r="J402" i="21"/>
  <c r="I403" i="21"/>
  <c r="J403" i="21" s="1"/>
  <c r="I404" i="21"/>
  <c r="J404" i="21" s="1"/>
  <c r="I405" i="21"/>
  <c r="J405" i="21" s="1"/>
  <c r="I406" i="21"/>
  <c r="J406" i="21" s="1"/>
  <c r="I407" i="21"/>
  <c r="J407" i="21" s="1"/>
  <c r="I408" i="21"/>
  <c r="J408" i="21" s="1"/>
  <c r="I409" i="21"/>
  <c r="J409" i="21" s="1"/>
  <c r="I410" i="21"/>
  <c r="J410" i="21" s="1"/>
  <c r="I411" i="21"/>
  <c r="J411" i="21" s="1"/>
  <c r="I412" i="21"/>
  <c r="J412" i="21" s="1"/>
  <c r="I413" i="21"/>
  <c r="J413" i="21" s="1"/>
  <c r="I414" i="21"/>
  <c r="J414" i="21" s="1"/>
  <c r="I415" i="21"/>
  <c r="J415" i="21" s="1"/>
  <c r="I416" i="21"/>
  <c r="J416" i="21" s="1"/>
  <c r="I417" i="21"/>
  <c r="J417" i="21" s="1"/>
  <c r="I418" i="21"/>
  <c r="J418" i="21" s="1"/>
  <c r="I419" i="21"/>
  <c r="J419" i="21" s="1"/>
  <c r="I420" i="21"/>
  <c r="J420" i="21" s="1"/>
  <c r="I421" i="21"/>
  <c r="J421" i="21" s="1"/>
  <c r="I422" i="21"/>
  <c r="J422" i="21" s="1"/>
  <c r="I423" i="21"/>
  <c r="J423" i="21" s="1"/>
  <c r="I424" i="21"/>
  <c r="J424" i="21" s="1"/>
  <c r="I425" i="21"/>
  <c r="J425" i="21" s="1"/>
  <c r="I426" i="21"/>
  <c r="J426" i="21" s="1"/>
  <c r="I427" i="21"/>
  <c r="J427" i="21" s="1"/>
  <c r="I428" i="21"/>
  <c r="J428" i="21" s="1"/>
  <c r="I429" i="21"/>
  <c r="J429" i="21" s="1"/>
  <c r="I430" i="21"/>
  <c r="J430" i="21" s="1"/>
  <c r="I431" i="21"/>
  <c r="J431" i="21" s="1"/>
  <c r="I432" i="21"/>
  <c r="J432" i="21" s="1"/>
  <c r="I433" i="21"/>
  <c r="J433" i="21" s="1"/>
  <c r="I434" i="21"/>
  <c r="J434" i="21" s="1"/>
  <c r="I435" i="21"/>
  <c r="J435" i="21" s="1"/>
  <c r="I436" i="21"/>
  <c r="J436" i="21" s="1"/>
  <c r="I437" i="21"/>
  <c r="J437" i="21" s="1"/>
  <c r="I438" i="21"/>
  <c r="J438" i="21" s="1"/>
  <c r="I439" i="21"/>
  <c r="J439" i="21" s="1"/>
  <c r="I440" i="21"/>
  <c r="J440" i="21" s="1"/>
  <c r="I441" i="21"/>
  <c r="J441" i="21" s="1"/>
  <c r="I442" i="21"/>
  <c r="J442" i="21" s="1"/>
  <c r="I443" i="21"/>
  <c r="J443" i="21" s="1"/>
  <c r="I444" i="21"/>
  <c r="J444" i="21" s="1"/>
  <c r="I445" i="21"/>
  <c r="J445" i="21" s="1"/>
  <c r="I446" i="21"/>
  <c r="J446" i="21" s="1"/>
  <c r="I447" i="21"/>
  <c r="J447" i="21" s="1"/>
  <c r="I448" i="21"/>
  <c r="J448" i="21" s="1"/>
  <c r="I449" i="21"/>
  <c r="J449" i="21" s="1"/>
  <c r="I450" i="21"/>
  <c r="J450" i="21" s="1"/>
  <c r="I451" i="21"/>
  <c r="J451" i="21" s="1"/>
  <c r="I452" i="21"/>
  <c r="J452" i="21" s="1"/>
  <c r="I453" i="21"/>
  <c r="J453" i="21" s="1"/>
  <c r="I454" i="21"/>
  <c r="J454" i="21" s="1"/>
  <c r="I455" i="21"/>
  <c r="J455" i="21" s="1"/>
  <c r="I456" i="21"/>
  <c r="J456" i="21" s="1"/>
  <c r="I457" i="21"/>
  <c r="J457" i="21" s="1"/>
  <c r="I458" i="21"/>
  <c r="J458" i="21" s="1"/>
  <c r="I459" i="21"/>
  <c r="J459" i="21" s="1"/>
  <c r="I460" i="21"/>
  <c r="J460" i="21" s="1"/>
  <c r="I461" i="21"/>
  <c r="J461" i="21" s="1"/>
  <c r="I462" i="21"/>
  <c r="J462" i="21" s="1"/>
  <c r="I463" i="21"/>
  <c r="J463" i="21" s="1"/>
  <c r="I464" i="21"/>
  <c r="J464" i="21" s="1"/>
  <c r="I465" i="21"/>
  <c r="J465" i="21" s="1"/>
  <c r="I466" i="21"/>
  <c r="J466" i="21" s="1"/>
  <c r="I467" i="21"/>
  <c r="J467" i="21" s="1"/>
  <c r="I468" i="21"/>
  <c r="J468" i="21" s="1"/>
  <c r="I469" i="21"/>
  <c r="J469" i="21" s="1"/>
  <c r="I470" i="21"/>
  <c r="J470" i="21" s="1"/>
  <c r="I471" i="21"/>
  <c r="J471" i="21" s="1"/>
  <c r="I472" i="21"/>
  <c r="J472" i="21" s="1"/>
  <c r="I473" i="21"/>
  <c r="J473" i="21" s="1"/>
  <c r="I474" i="21"/>
  <c r="J474" i="21" s="1"/>
  <c r="I475" i="21"/>
  <c r="J475" i="21" s="1"/>
  <c r="I476" i="21"/>
  <c r="J476" i="21" s="1"/>
  <c r="I477" i="21"/>
  <c r="J477" i="21" s="1"/>
  <c r="I478" i="21"/>
  <c r="J478" i="21" s="1"/>
  <c r="I479" i="21"/>
  <c r="J479" i="21" s="1"/>
  <c r="I480" i="21"/>
  <c r="J480" i="21" s="1"/>
  <c r="I481" i="21"/>
  <c r="J481" i="21" s="1"/>
  <c r="I343" i="21"/>
  <c r="J343" i="21" s="1"/>
  <c r="I200" i="21"/>
  <c r="J200" i="21" s="1"/>
  <c r="I201" i="21"/>
  <c r="J201" i="21" s="1"/>
  <c r="I202" i="21"/>
  <c r="J202" i="21" s="1"/>
  <c r="I203" i="21"/>
  <c r="J203" i="21" s="1"/>
  <c r="I204" i="21"/>
  <c r="J204" i="21" s="1"/>
  <c r="I205" i="21"/>
  <c r="J205" i="21" s="1"/>
  <c r="I206" i="21"/>
  <c r="J206" i="21" s="1"/>
  <c r="I207" i="21"/>
  <c r="J207" i="21" s="1"/>
  <c r="I208" i="21"/>
  <c r="J208" i="21" s="1"/>
  <c r="I209" i="21"/>
  <c r="J209" i="21" s="1"/>
  <c r="I210" i="21"/>
  <c r="J210" i="21" s="1"/>
  <c r="I211" i="21"/>
  <c r="J211" i="21" s="1"/>
  <c r="I212" i="21"/>
  <c r="J212" i="21" s="1"/>
  <c r="I213" i="21"/>
  <c r="J213" i="21" s="1"/>
  <c r="I214" i="21"/>
  <c r="J214" i="21" s="1"/>
  <c r="I215" i="21"/>
  <c r="J215" i="21" s="1"/>
  <c r="I216" i="21"/>
  <c r="J216" i="21" s="1"/>
  <c r="I217" i="21"/>
  <c r="J217" i="21" s="1"/>
  <c r="I218" i="21"/>
  <c r="J218" i="21" s="1"/>
  <c r="I219" i="21"/>
  <c r="J219" i="21" s="1"/>
  <c r="I220" i="21"/>
  <c r="J220" i="21" s="1"/>
  <c r="I221" i="21"/>
  <c r="J221" i="21" s="1"/>
  <c r="I222" i="21"/>
  <c r="J222" i="21" s="1"/>
  <c r="I223" i="21"/>
  <c r="J223" i="21" s="1"/>
  <c r="I224" i="21"/>
  <c r="J224" i="21" s="1"/>
  <c r="I225" i="21"/>
  <c r="J225" i="21" s="1"/>
  <c r="I226" i="21"/>
  <c r="J226" i="21" s="1"/>
  <c r="I227" i="21"/>
  <c r="J227" i="21" s="1"/>
  <c r="I228" i="21"/>
  <c r="J228" i="21" s="1"/>
  <c r="I229" i="21"/>
  <c r="J229" i="21" s="1"/>
  <c r="I230" i="21"/>
  <c r="J230" i="21" s="1"/>
  <c r="I231" i="21"/>
  <c r="J231" i="21" s="1"/>
  <c r="I232" i="21"/>
  <c r="J232" i="21" s="1"/>
  <c r="I233" i="21"/>
  <c r="J233" i="21" s="1"/>
  <c r="I234" i="21"/>
  <c r="J234" i="21" s="1"/>
  <c r="I235" i="21"/>
  <c r="J235" i="21" s="1"/>
  <c r="I236" i="21"/>
  <c r="J236" i="21" s="1"/>
  <c r="I237" i="21"/>
  <c r="J237" i="21" s="1"/>
  <c r="I238" i="21"/>
  <c r="J238" i="21" s="1"/>
  <c r="I239" i="21"/>
  <c r="J239" i="21" s="1"/>
  <c r="I240" i="21"/>
  <c r="J240" i="21" s="1"/>
  <c r="I241" i="21"/>
  <c r="J241" i="21" s="1"/>
  <c r="I242" i="21"/>
  <c r="J242" i="21" s="1"/>
  <c r="I243" i="21"/>
  <c r="J243" i="21" s="1"/>
  <c r="I244" i="21"/>
  <c r="J244" i="21" s="1"/>
  <c r="I245" i="21"/>
  <c r="J245" i="21" s="1"/>
  <c r="I246" i="21"/>
  <c r="J246" i="21" s="1"/>
  <c r="I247" i="21"/>
  <c r="J247" i="21" s="1"/>
  <c r="I248" i="21"/>
  <c r="J248" i="21" s="1"/>
  <c r="I249" i="21"/>
  <c r="J249" i="21" s="1"/>
  <c r="I250" i="21"/>
  <c r="J250" i="21" s="1"/>
  <c r="I251" i="21"/>
  <c r="J251" i="21" s="1"/>
  <c r="I252" i="21"/>
  <c r="J252" i="21" s="1"/>
  <c r="I253" i="21"/>
  <c r="J253" i="21" s="1"/>
  <c r="I254" i="21"/>
  <c r="J254" i="21" s="1"/>
  <c r="I255" i="21"/>
  <c r="J255" i="21" s="1"/>
  <c r="I256" i="21"/>
  <c r="J256" i="21" s="1"/>
  <c r="I257" i="21"/>
  <c r="J257" i="21" s="1"/>
  <c r="I258" i="21"/>
  <c r="J258" i="21" s="1"/>
  <c r="I259" i="21"/>
  <c r="J259" i="21" s="1"/>
  <c r="I260" i="21"/>
  <c r="J260" i="21" s="1"/>
  <c r="I261" i="21"/>
  <c r="J261" i="21" s="1"/>
  <c r="I262" i="21"/>
  <c r="J262" i="21" s="1"/>
  <c r="I263" i="21"/>
  <c r="J263" i="21" s="1"/>
  <c r="I264" i="21"/>
  <c r="J264" i="21" s="1"/>
  <c r="I265" i="21"/>
  <c r="J265" i="21" s="1"/>
  <c r="I266" i="21"/>
  <c r="J266" i="21" s="1"/>
  <c r="I267" i="21"/>
  <c r="J267" i="21" s="1"/>
  <c r="I268" i="21"/>
  <c r="J268" i="21" s="1"/>
  <c r="I269" i="21"/>
  <c r="J269" i="21" s="1"/>
  <c r="I270" i="21"/>
  <c r="J270" i="21" s="1"/>
  <c r="I271" i="21"/>
  <c r="J271" i="21" s="1"/>
  <c r="I272" i="21"/>
  <c r="J272" i="21" s="1"/>
  <c r="I273" i="21"/>
  <c r="J273" i="21" s="1"/>
  <c r="I274" i="21"/>
  <c r="J274" i="21" s="1"/>
  <c r="I275" i="21"/>
  <c r="J275" i="21" s="1"/>
  <c r="I276" i="21"/>
  <c r="J276" i="21" s="1"/>
  <c r="I277" i="21"/>
  <c r="J277" i="21" s="1"/>
  <c r="I278" i="21"/>
  <c r="J278" i="21" s="1"/>
  <c r="I279" i="21"/>
  <c r="J279" i="21" s="1"/>
  <c r="I280" i="21"/>
  <c r="J280" i="21" s="1"/>
  <c r="I281" i="21"/>
  <c r="J281" i="21" s="1"/>
  <c r="I282" i="21"/>
  <c r="J282" i="21" s="1"/>
  <c r="I283" i="21"/>
  <c r="J283" i="21" s="1"/>
  <c r="I284" i="21"/>
  <c r="J284" i="21" s="1"/>
  <c r="I285" i="21"/>
  <c r="J285" i="21" s="1"/>
  <c r="I286" i="21"/>
  <c r="J286" i="21" s="1"/>
  <c r="I287" i="21"/>
  <c r="J287" i="21" s="1"/>
  <c r="I288" i="21"/>
  <c r="J288" i="21" s="1"/>
  <c r="I289" i="21"/>
  <c r="J289" i="21" s="1"/>
  <c r="I290" i="21"/>
  <c r="J290" i="21" s="1"/>
  <c r="I291" i="21"/>
  <c r="J291" i="21" s="1"/>
  <c r="I292" i="21"/>
  <c r="J292" i="21" s="1"/>
  <c r="I293" i="21"/>
  <c r="J293" i="21" s="1"/>
  <c r="I294" i="21"/>
  <c r="J294" i="21" s="1"/>
  <c r="I295" i="21"/>
  <c r="J295" i="21" s="1"/>
  <c r="I296" i="21"/>
  <c r="J296" i="21" s="1"/>
  <c r="I297" i="21"/>
  <c r="J297" i="21" s="1"/>
  <c r="I298" i="21"/>
  <c r="J298" i="21" s="1"/>
  <c r="I299" i="21"/>
  <c r="J299" i="21" s="1"/>
  <c r="I300" i="21"/>
  <c r="J300" i="21" s="1"/>
  <c r="I301" i="21"/>
  <c r="J301" i="21" s="1"/>
  <c r="I302" i="21"/>
  <c r="J302" i="21" s="1"/>
  <c r="I303" i="21"/>
  <c r="J303" i="21" s="1"/>
  <c r="I304" i="21"/>
  <c r="J304" i="21" s="1"/>
  <c r="I305" i="21"/>
  <c r="J305" i="21" s="1"/>
  <c r="I306" i="21"/>
  <c r="J306" i="21" s="1"/>
  <c r="I307" i="21"/>
  <c r="J307" i="21" s="1"/>
  <c r="I308" i="21"/>
  <c r="J308" i="21" s="1"/>
  <c r="I309" i="21"/>
  <c r="J309" i="21" s="1"/>
  <c r="I310" i="21"/>
  <c r="J310" i="21" s="1"/>
  <c r="I311" i="21"/>
  <c r="J311" i="21" s="1"/>
  <c r="I312" i="21"/>
  <c r="J312" i="21" s="1"/>
  <c r="I313" i="21"/>
  <c r="J313" i="21" s="1"/>
  <c r="I314" i="21"/>
  <c r="J314" i="21" s="1"/>
  <c r="I315" i="21"/>
  <c r="J315" i="21" s="1"/>
  <c r="I316" i="21"/>
  <c r="J316" i="21" s="1"/>
  <c r="I317" i="21"/>
  <c r="J317" i="21" s="1"/>
  <c r="I318" i="21"/>
  <c r="J318" i="21" s="1"/>
  <c r="I319" i="21"/>
  <c r="J319" i="21" s="1"/>
  <c r="I320" i="21"/>
  <c r="J320" i="21" s="1"/>
  <c r="I321" i="21"/>
  <c r="J321" i="21" s="1"/>
  <c r="I322" i="21"/>
  <c r="J322" i="21" s="1"/>
  <c r="I323" i="21"/>
  <c r="J323" i="21" s="1"/>
  <c r="I324" i="21"/>
  <c r="J324" i="21" s="1"/>
  <c r="I325" i="21"/>
  <c r="J325" i="21" s="1"/>
  <c r="I326" i="21"/>
  <c r="J326" i="21" s="1"/>
  <c r="I327" i="21"/>
  <c r="J327" i="21" s="1"/>
  <c r="I328" i="21"/>
  <c r="J328" i="21" s="1"/>
  <c r="I329" i="21"/>
  <c r="J329" i="21" s="1"/>
  <c r="I330" i="21"/>
  <c r="J330" i="21" s="1"/>
  <c r="I331" i="21"/>
  <c r="J331" i="21" s="1"/>
  <c r="I332" i="21"/>
  <c r="J332" i="21" s="1"/>
  <c r="I333" i="21"/>
  <c r="J333" i="21" s="1"/>
  <c r="I334" i="21"/>
  <c r="J334" i="21" s="1"/>
  <c r="I335" i="21"/>
  <c r="J335" i="21" s="1"/>
  <c r="I336" i="21"/>
  <c r="J336" i="21" s="1"/>
  <c r="I183" i="21"/>
  <c r="J183" i="21" s="1"/>
  <c r="I184" i="21"/>
  <c r="J184" i="21" s="1"/>
  <c r="I185" i="21"/>
  <c r="J185" i="21" s="1"/>
  <c r="I186" i="21"/>
  <c r="J186" i="21" s="1"/>
  <c r="I187" i="21"/>
  <c r="J187" i="21" s="1"/>
  <c r="I188" i="21"/>
  <c r="J188" i="21" s="1"/>
  <c r="I189" i="21"/>
  <c r="J189" i="21" s="1"/>
  <c r="I190" i="21"/>
  <c r="J190" i="21" s="1"/>
  <c r="I191" i="21"/>
  <c r="J191" i="21" s="1"/>
  <c r="I192" i="21"/>
  <c r="J192" i="21" s="1"/>
  <c r="I193" i="21"/>
  <c r="J193" i="21" s="1"/>
  <c r="I194" i="21"/>
  <c r="J194" i="21" s="1"/>
  <c r="I195" i="21"/>
  <c r="J195" i="21" s="1"/>
  <c r="I196" i="21"/>
  <c r="J196" i="21" s="1"/>
  <c r="I197" i="21"/>
  <c r="J197" i="21" s="1"/>
  <c r="I198" i="21"/>
  <c r="J198" i="21" s="1"/>
  <c r="I199" i="21"/>
  <c r="J199" i="21" s="1"/>
  <c r="I182" i="21"/>
  <c r="J182" i="21" s="1"/>
  <c r="I28" i="21"/>
  <c r="J28" i="21" s="1"/>
  <c r="I29" i="21"/>
  <c r="J29" i="21" s="1"/>
  <c r="I30" i="21"/>
  <c r="J30" i="21" s="1"/>
  <c r="I31" i="21"/>
  <c r="J31" i="21" s="1"/>
  <c r="I32" i="21"/>
  <c r="J32" i="21" s="1"/>
  <c r="I33" i="21"/>
  <c r="J33" i="21" s="1"/>
  <c r="I34" i="21"/>
  <c r="J34" i="21" s="1"/>
  <c r="I35" i="21"/>
  <c r="J35" i="21" s="1"/>
  <c r="I36" i="21"/>
  <c r="J36" i="21" s="1"/>
  <c r="I37" i="21"/>
  <c r="J37" i="21" s="1"/>
  <c r="I38" i="21"/>
  <c r="J38" i="21" s="1"/>
  <c r="I39" i="21"/>
  <c r="J39" i="21" s="1"/>
  <c r="I40" i="21"/>
  <c r="J40" i="21" s="1"/>
  <c r="I41" i="21"/>
  <c r="J41" i="21" s="1"/>
  <c r="I42" i="21"/>
  <c r="J42" i="21" s="1"/>
  <c r="I43" i="21"/>
  <c r="J43" i="21" s="1"/>
  <c r="I44" i="21"/>
  <c r="J44" i="21" s="1"/>
  <c r="I45" i="21"/>
  <c r="J45" i="21" s="1"/>
  <c r="I46" i="21"/>
  <c r="J46" i="21" s="1"/>
  <c r="I47" i="21"/>
  <c r="J47" i="21" s="1"/>
  <c r="I48" i="21"/>
  <c r="J48" i="21" s="1"/>
  <c r="I49" i="21"/>
  <c r="J49" i="21" s="1"/>
  <c r="I50" i="21"/>
  <c r="J50" i="21" s="1"/>
  <c r="I51" i="21"/>
  <c r="J51" i="21" s="1"/>
  <c r="I52" i="21"/>
  <c r="J52" i="21" s="1"/>
  <c r="I53" i="21"/>
  <c r="J53" i="21" s="1"/>
  <c r="I54" i="21"/>
  <c r="J54" i="21" s="1"/>
  <c r="I55" i="21"/>
  <c r="J55" i="21" s="1"/>
  <c r="I56" i="21"/>
  <c r="J56" i="21" s="1"/>
  <c r="I57" i="21"/>
  <c r="J57" i="21" s="1"/>
  <c r="I58" i="21"/>
  <c r="J58" i="21" s="1"/>
  <c r="I59" i="21"/>
  <c r="J59" i="21" s="1"/>
  <c r="I60" i="21"/>
  <c r="J60" i="21" s="1"/>
  <c r="I61" i="21"/>
  <c r="J61" i="21" s="1"/>
  <c r="I62" i="21"/>
  <c r="J62" i="21" s="1"/>
  <c r="I63" i="21"/>
  <c r="J63" i="21" s="1"/>
  <c r="I64" i="21"/>
  <c r="J64" i="21" s="1"/>
  <c r="I65" i="21"/>
  <c r="J65" i="21" s="1"/>
  <c r="I66" i="21"/>
  <c r="J66" i="21" s="1"/>
  <c r="I67" i="21"/>
  <c r="J67" i="21" s="1"/>
  <c r="I68" i="21"/>
  <c r="J68" i="21" s="1"/>
  <c r="I69" i="21"/>
  <c r="J69" i="21" s="1"/>
  <c r="I70" i="21"/>
  <c r="J70" i="21" s="1"/>
  <c r="I71" i="21"/>
  <c r="J71" i="21" s="1"/>
  <c r="I72" i="21"/>
  <c r="J72" i="21" s="1"/>
  <c r="I73" i="21"/>
  <c r="J73" i="21" s="1"/>
  <c r="I74" i="21"/>
  <c r="J74" i="21" s="1"/>
  <c r="I75" i="21"/>
  <c r="J75" i="21" s="1"/>
  <c r="I76" i="21"/>
  <c r="J76" i="21" s="1"/>
  <c r="I77" i="21"/>
  <c r="J77" i="21" s="1"/>
  <c r="I78" i="21"/>
  <c r="J78" i="21" s="1"/>
  <c r="I79" i="21"/>
  <c r="J79" i="21" s="1"/>
  <c r="I80" i="21"/>
  <c r="J80" i="21" s="1"/>
  <c r="I81" i="21"/>
  <c r="J81" i="21" s="1"/>
  <c r="I82" i="21"/>
  <c r="J82" i="21" s="1"/>
  <c r="I83" i="21"/>
  <c r="J83" i="21" s="1"/>
  <c r="I84" i="21"/>
  <c r="J84" i="21" s="1"/>
  <c r="I85" i="21"/>
  <c r="J85" i="21" s="1"/>
  <c r="I86" i="21"/>
  <c r="J86" i="21" s="1"/>
  <c r="I87" i="21"/>
  <c r="J87" i="21" s="1"/>
  <c r="I88" i="21"/>
  <c r="J88" i="21" s="1"/>
  <c r="I89" i="21"/>
  <c r="J89" i="21" s="1"/>
  <c r="I90" i="21"/>
  <c r="J90" i="21" s="1"/>
  <c r="I91" i="21"/>
  <c r="J91" i="21" s="1"/>
  <c r="I92" i="21"/>
  <c r="J92" i="21" s="1"/>
  <c r="I93" i="21"/>
  <c r="J93" i="21" s="1"/>
  <c r="I94" i="21"/>
  <c r="J94" i="21" s="1"/>
  <c r="I95" i="21"/>
  <c r="J95" i="21" s="1"/>
  <c r="I96" i="21"/>
  <c r="J96" i="21" s="1"/>
  <c r="I97" i="21"/>
  <c r="J97" i="21"/>
  <c r="I98" i="21"/>
  <c r="J98" i="21" s="1"/>
  <c r="I99" i="21"/>
  <c r="J99" i="21" s="1"/>
  <c r="I100" i="21"/>
  <c r="J100" i="21" s="1"/>
  <c r="I101" i="21"/>
  <c r="J101" i="21" s="1"/>
  <c r="I102" i="21"/>
  <c r="J102" i="21" s="1"/>
  <c r="I103" i="21"/>
  <c r="J103" i="21" s="1"/>
  <c r="I104" i="21"/>
  <c r="J104" i="21" s="1"/>
  <c r="I105" i="21"/>
  <c r="J105" i="21" s="1"/>
  <c r="I106" i="21"/>
  <c r="J106" i="21" s="1"/>
  <c r="I107" i="21"/>
  <c r="J107" i="21" s="1"/>
  <c r="I108" i="21"/>
  <c r="J108" i="21" s="1"/>
  <c r="I109" i="21"/>
  <c r="J109" i="21" s="1"/>
  <c r="I110" i="21"/>
  <c r="J110" i="21" s="1"/>
  <c r="I111" i="21"/>
  <c r="J111" i="21" s="1"/>
  <c r="I112" i="21"/>
  <c r="J112" i="21" s="1"/>
  <c r="I113" i="21"/>
  <c r="J113" i="21" s="1"/>
  <c r="I114" i="21"/>
  <c r="J114" i="21" s="1"/>
  <c r="I115" i="21"/>
  <c r="J115" i="21" s="1"/>
  <c r="I116" i="21"/>
  <c r="J116" i="21" s="1"/>
  <c r="I117" i="21"/>
  <c r="J117" i="21" s="1"/>
  <c r="I118" i="21"/>
  <c r="J118" i="21" s="1"/>
  <c r="I119" i="21"/>
  <c r="J119" i="21" s="1"/>
  <c r="I120" i="21"/>
  <c r="J120" i="21" s="1"/>
  <c r="I121" i="21"/>
  <c r="J121" i="21" s="1"/>
  <c r="I122" i="21"/>
  <c r="J122" i="21" s="1"/>
  <c r="I123" i="21"/>
  <c r="J123" i="21" s="1"/>
  <c r="I124" i="21"/>
  <c r="J124" i="21" s="1"/>
  <c r="I125" i="21"/>
  <c r="J125" i="21" s="1"/>
  <c r="I126" i="21"/>
  <c r="J126" i="21" s="1"/>
  <c r="I127" i="21"/>
  <c r="J127" i="21" s="1"/>
  <c r="I128" i="21"/>
  <c r="J128" i="21" s="1"/>
  <c r="I129" i="21"/>
  <c r="J129" i="21" s="1"/>
  <c r="I130" i="21"/>
  <c r="J130" i="21" s="1"/>
  <c r="I131" i="21"/>
  <c r="J131" i="21" s="1"/>
  <c r="I132" i="21"/>
  <c r="J132" i="21" s="1"/>
  <c r="I133" i="21"/>
  <c r="J133" i="21" s="1"/>
  <c r="I134" i="21"/>
  <c r="J134" i="21" s="1"/>
  <c r="I135" i="21"/>
  <c r="J135" i="21" s="1"/>
  <c r="I136" i="21"/>
  <c r="J136" i="21" s="1"/>
  <c r="I137" i="21"/>
  <c r="J137" i="21" s="1"/>
  <c r="I138" i="21"/>
  <c r="J138" i="21" s="1"/>
  <c r="I139" i="21"/>
  <c r="J139" i="21" s="1"/>
  <c r="I140" i="21"/>
  <c r="J140" i="21" s="1"/>
  <c r="I141" i="21"/>
  <c r="J141" i="21" s="1"/>
  <c r="I142" i="21"/>
  <c r="J142" i="21" s="1"/>
  <c r="I143" i="21"/>
  <c r="J143" i="21" s="1"/>
  <c r="I144" i="21"/>
  <c r="J144" i="21" s="1"/>
  <c r="I145" i="21"/>
  <c r="J145" i="21" s="1"/>
  <c r="I146" i="21"/>
  <c r="J146" i="21" s="1"/>
  <c r="I147" i="21"/>
  <c r="J147" i="21" s="1"/>
  <c r="I148" i="21"/>
  <c r="J148" i="21" s="1"/>
  <c r="I149" i="21"/>
  <c r="J149" i="21" s="1"/>
  <c r="I150" i="21"/>
  <c r="J150" i="21" s="1"/>
  <c r="I151" i="21"/>
  <c r="J151" i="21" s="1"/>
  <c r="I152" i="21"/>
  <c r="J152" i="21" s="1"/>
  <c r="I153" i="21"/>
  <c r="J153" i="21" s="1"/>
  <c r="I154" i="21"/>
  <c r="J154" i="21" s="1"/>
  <c r="I155" i="21"/>
  <c r="J155" i="21" s="1"/>
  <c r="I156" i="21"/>
  <c r="J156" i="21" s="1"/>
  <c r="I157" i="21"/>
  <c r="J157" i="21" s="1"/>
  <c r="I158" i="21"/>
  <c r="J158" i="21" s="1"/>
  <c r="I159" i="21"/>
  <c r="J159" i="21" s="1"/>
  <c r="I160" i="21"/>
  <c r="J160" i="21" s="1"/>
  <c r="I161" i="21"/>
  <c r="J161" i="21" s="1"/>
  <c r="I162" i="21"/>
  <c r="J162" i="21" s="1"/>
  <c r="I163" i="21"/>
  <c r="J163" i="21" s="1"/>
  <c r="I164" i="21"/>
  <c r="J164" i="21" s="1"/>
  <c r="I165" i="21"/>
  <c r="J165" i="21" s="1"/>
  <c r="I166" i="21"/>
  <c r="J166" i="21" s="1"/>
  <c r="I167" i="21"/>
  <c r="J167" i="21" s="1"/>
  <c r="I168" i="21"/>
  <c r="J168" i="21" s="1"/>
  <c r="I169" i="21"/>
  <c r="J169" i="21" s="1"/>
  <c r="I170" i="21"/>
  <c r="J170" i="21" s="1"/>
  <c r="I171" i="21"/>
  <c r="J171" i="21" s="1"/>
  <c r="I172" i="21"/>
  <c r="J172" i="21" s="1"/>
  <c r="I173" i="21"/>
  <c r="J173" i="21" s="1"/>
  <c r="I174" i="21"/>
  <c r="J174" i="21" s="1"/>
  <c r="I9" i="21"/>
  <c r="J9" i="21" s="1"/>
  <c r="I10" i="21"/>
  <c r="J10" i="21" s="1"/>
  <c r="I11" i="21"/>
  <c r="J11" i="21" s="1"/>
  <c r="I12" i="21"/>
  <c r="J12" i="21" s="1"/>
  <c r="I13" i="21"/>
  <c r="J13" i="21" s="1"/>
  <c r="I14" i="21"/>
  <c r="J14" i="21" s="1"/>
  <c r="I15" i="21"/>
  <c r="J15" i="21" s="1"/>
  <c r="I16" i="21"/>
  <c r="J16" i="21" s="1"/>
  <c r="I17" i="21"/>
  <c r="J17" i="21" s="1"/>
  <c r="I18" i="21"/>
  <c r="J18" i="21" s="1"/>
  <c r="I19" i="21"/>
  <c r="J19" i="21" s="1"/>
  <c r="I20" i="21"/>
  <c r="J20" i="21" s="1"/>
  <c r="I21" i="21"/>
  <c r="J21" i="21" s="1"/>
  <c r="I22" i="21"/>
  <c r="J22" i="21" s="1"/>
  <c r="I23" i="21"/>
  <c r="J23" i="21" s="1"/>
  <c r="I24" i="21"/>
  <c r="J24" i="21" s="1"/>
  <c r="I25" i="21"/>
  <c r="J25" i="21" s="1"/>
  <c r="I26" i="21"/>
  <c r="J26" i="21" s="1"/>
  <c r="I27" i="21"/>
  <c r="J27" i="21" s="1"/>
  <c r="I8" i="21"/>
  <c r="J8" i="21" s="1"/>
  <c r="L225" i="20"/>
  <c r="Q225" i="20" s="1"/>
  <c r="M225" i="20"/>
  <c r="R225" i="20" s="1"/>
  <c r="N225" i="20"/>
  <c r="S225" i="20" s="1"/>
  <c r="O225" i="20"/>
  <c r="L226" i="20"/>
  <c r="M226" i="20"/>
  <c r="N226" i="20"/>
  <c r="O226" i="20"/>
  <c r="T226" i="20" s="1"/>
  <c r="L227" i="20"/>
  <c r="Q227" i="20" s="1"/>
  <c r="M227" i="20"/>
  <c r="R227" i="20" s="1"/>
  <c r="N227" i="20"/>
  <c r="S227" i="20" s="1"/>
  <c r="O227" i="20"/>
  <c r="T227" i="20" s="1"/>
  <c r="L228" i="20"/>
  <c r="Q228" i="20" s="1"/>
  <c r="M228" i="20"/>
  <c r="R228" i="20" s="1"/>
  <c r="N228" i="20"/>
  <c r="O228" i="20"/>
  <c r="T228" i="20"/>
  <c r="L229" i="20"/>
  <c r="Q229" i="20" s="1"/>
  <c r="M229" i="20"/>
  <c r="R229" i="20" s="1"/>
  <c r="N229" i="20"/>
  <c r="S229" i="20" s="1"/>
  <c r="O229" i="20"/>
  <c r="T229" i="20" s="1"/>
  <c r="L230" i="20"/>
  <c r="M230" i="20"/>
  <c r="R230" i="20" s="1"/>
  <c r="N230" i="20"/>
  <c r="S230" i="20" s="1"/>
  <c r="O230" i="20"/>
  <c r="T230" i="20" s="1"/>
  <c r="L231" i="20"/>
  <c r="Q231" i="20" s="1"/>
  <c r="M231" i="20"/>
  <c r="R231" i="20" s="1"/>
  <c r="N231" i="20"/>
  <c r="S231" i="20" s="1"/>
  <c r="O231" i="20"/>
  <c r="T231" i="20" s="1"/>
  <c r="T225" i="20"/>
  <c r="Q226" i="20"/>
  <c r="R226" i="20"/>
  <c r="S226" i="20"/>
  <c r="S228" i="20"/>
  <c r="Q230" i="20"/>
  <c r="G210" i="15"/>
  <c r="F210" i="15"/>
  <c r="I209" i="15"/>
  <c r="J209" i="15" s="1"/>
  <c r="I208" i="15"/>
  <c r="J208" i="15" s="1"/>
  <c r="I207" i="15"/>
  <c r="J207" i="15" s="1"/>
  <c r="G206" i="15"/>
  <c r="G211" i="15" s="1"/>
  <c r="F206" i="15"/>
  <c r="I205" i="15"/>
  <c r="J205" i="15" s="1"/>
  <c r="I204" i="15"/>
  <c r="J204" i="15" s="1"/>
  <c r="I203" i="15"/>
  <c r="J203" i="15" s="1"/>
  <c r="I202" i="15"/>
  <c r="J202" i="15" s="1"/>
  <c r="I201" i="15"/>
  <c r="J201" i="15" s="1"/>
  <c r="I200" i="15"/>
  <c r="J200" i="15" s="1"/>
  <c r="I199" i="15"/>
  <c r="J199" i="15" s="1"/>
  <c r="I198" i="15"/>
  <c r="J198" i="15" s="1"/>
  <c r="I197" i="15"/>
  <c r="J197" i="15" s="1"/>
  <c r="I196" i="15"/>
  <c r="J196" i="15" s="1"/>
  <c r="I195" i="15"/>
  <c r="J195" i="15" s="1"/>
  <c r="I194" i="15"/>
  <c r="J194" i="15" s="1"/>
  <c r="G192" i="15"/>
  <c r="G193" i="15" s="1"/>
  <c r="F192" i="15"/>
  <c r="F193" i="15" s="1"/>
  <c r="I191" i="15"/>
  <c r="J191" i="15" s="1"/>
  <c r="I190" i="15"/>
  <c r="J190" i="15" s="1"/>
  <c r="I189" i="15"/>
  <c r="J189" i="15" s="1"/>
  <c r="I188" i="15"/>
  <c r="J188" i="15" s="1"/>
  <c r="I187" i="15"/>
  <c r="J187" i="15" s="1"/>
  <c r="I186" i="15"/>
  <c r="J186" i="15" s="1"/>
  <c r="I185" i="15"/>
  <c r="J185" i="15" s="1"/>
  <c r="I184" i="15"/>
  <c r="J184" i="15" s="1"/>
  <c r="I183" i="15"/>
  <c r="J183" i="15" s="1"/>
  <c r="G174" i="15"/>
  <c r="F174" i="15"/>
  <c r="I174" i="15" s="1"/>
  <c r="J174" i="15" s="1"/>
  <c r="I173" i="15"/>
  <c r="J173" i="15" s="1"/>
  <c r="I172" i="15"/>
  <c r="J172" i="15" s="1"/>
  <c r="I171" i="15"/>
  <c r="J171" i="15" s="1"/>
  <c r="G170" i="15"/>
  <c r="F170" i="15"/>
  <c r="I169" i="15"/>
  <c r="J169" i="15" s="1"/>
  <c r="I168" i="15"/>
  <c r="J168" i="15"/>
  <c r="I167" i="15"/>
  <c r="J167" i="15" s="1"/>
  <c r="F166" i="15"/>
  <c r="I166" i="15" s="1"/>
  <c r="J166" i="15" s="1"/>
  <c r="I165" i="15"/>
  <c r="J165" i="15" s="1"/>
  <c r="I164" i="15"/>
  <c r="J164" i="15" s="1"/>
  <c r="I163" i="15"/>
  <c r="J163" i="15" s="1"/>
  <c r="I162" i="15"/>
  <c r="J162" i="15" s="1"/>
  <c r="I161" i="15"/>
  <c r="J161" i="15" s="1"/>
  <c r="I160" i="15"/>
  <c r="J160" i="15" s="1"/>
  <c r="I159" i="15"/>
  <c r="J159" i="15" s="1"/>
  <c r="I158" i="15"/>
  <c r="J158" i="15" s="1"/>
  <c r="G157" i="15"/>
  <c r="F157" i="15"/>
  <c r="G156" i="15"/>
  <c r="F156" i="15"/>
  <c r="I155" i="15"/>
  <c r="J155" i="15" s="1"/>
  <c r="I154" i="15"/>
  <c r="J154" i="15" s="1"/>
  <c r="I153" i="15"/>
  <c r="J153" i="15" s="1"/>
  <c r="I152" i="15"/>
  <c r="J152" i="15" s="1"/>
  <c r="I151" i="15"/>
  <c r="J151" i="15" s="1"/>
  <c r="I150" i="15"/>
  <c r="J150" i="15" s="1"/>
  <c r="F149" i="15"/>
  <c r="I149" i="15" s="1"/>
  <c r="J149" i="15" s="1"/>
  <c r="I148" i="15"/>
  <c r="J148" i="15" s="1"/>
  <c r="I147" i="15"/>
  <c r="J147" i="15" s="1"/>
  <c r="G138" i="15"/>
  <c r="G139" i="15" s="1"/>
  <c r="F138" i="15"/>
  <c r="F139" i="15"/>
  <c r="F140" i="15" s="1"/>
  <c r="I140" i="15" s="1"/>
  <c r="J140" i="15" s="1"/>
  <c r="I137" i="15"/>
  <c r="J137" i="15" s="1"/>
  <c r="I136" i="15"/>
  <c r="J136" i="15" s="1"/>
  <c r="I135" i="15"/>
  <c r="J135" i="15" s="1"/>
  <c r="I134" i="15"/>
  <c r="J134" i="15" s="1"/>
  <c r="I133" i="15"/>
  <c r="J133" i="15" s="1"/>
  <c r="I132" i="15"/>
  <c r="J132" i="15" s="1"/>
  <c r="I131" i="15"/>
  <c r="J131" i="15" s="1"/>
  <c r="I130" i="15"/>
  <c r="J130" i="15" s="1"/>
  <c r="I129" i="15"/>
  <c r="J129" i="15"/>
  <c r="I128" i="15"/>
  <c r="J128" i="15" s="1"/>
  <c r="I127" i="15"/>
  <c r="J127" i="15" s="1"/>
  <c r="I126" i="15"/>
  <c r="J126" i="15" s="1"/>
  <c r="I125" i="15"/>
  <c r="J125" i="15" s="1"/>
  <c r="I124" i="15"/>
  <c r="J124" i="15" s="1"/>
  <c r="I123" i="15"/>
  <c r="J123" i="15" s="1"/>
  <c r="I122" i="15"/>
  <c r="J122" i="15" s="1"/>
  <c r="I121" i="15"/>
  <c r="J121" i="15" s="1"/>
  <c r="I120" i="15"/>
  <c r="J120" i="15" s="1"/>
  <c r="I119" i="15"/>
  <c r="J119" i="15" s="1"/>
  <c r="I118" i="15"/>
  <c r="J118" i="15" s="1"/>
  <c r="I117" i="15"/>
  <c r="J117" i="15" s="1"/>
  <c r="I116" i="15"/>
  <c r="J116" i="15" s="1"/>
  <c r="I115" i="15"/>
  <c r="J115" i="15" s="1"/>
  <c r="I114" i="15"/>
  <c r="J114" i="15" s="1"/>
  <c r="I113" i="15"/>
  <c r="J113" i="15" s="1"/>
  <c r="I112" i="15"/>
  <c r="J112" i="15" s="1"/>
  <c r="I111" i="15"/>
  <c r="J111" i="15" s="1"/>
  <c r="G103" i="15"/>
  <c r="G104" i="15" s="1"/>
  <c r="F103" i="15"/>
  <c r="F104" i="15" s="1"/>
  <c r="F105" i="15" s="1"/>
  <c r="I105" i="15" s="1"/>
  <c r="J105" i="15" s="1"/>
  <c r="I102" i="15"/>
  <c r="J102" i="15" s="1"/>
  <c r="I101" i="15"/>
  <c r="J101" i="15" s="1"/>
  <c r="I100" i="15"/>
  <c r="J100" i="15"/>
  <c r="I99" i="15"/>
  <c r="J99" i="15" s="1"/>
  <c r="I98" i="15"/>
  <c r="J98" i="15" s="1"/>
  <c r="I97" i="15"/>
  <c r="J97" i="15" s="1"/>
  <c r="I96" i="15"/>
  <c r="J96" i="15" s="1"/>
  <c r="I95" i="15"/>
  <c r="J95" i="15" s="1"/>
  <c r="I94" i="15"/>
  <c r="J94" i="15"/>
  <c r="I93" i="15"/>
  <c r="J93" i="15" s="1"/>
  <c r="I92" i="15"/>
  <c r="J92" i="15"/>
  <c r="I91" i="15"/>
  <c r="J91" i="15" s="1"/>
  <c r="I90" i="15"/>
  <c r="J90" i="15" s="1"/>
  <c r="I89" i="15"/>
  <c r="J89" i="15" s="1"/>
  <c r="I88" i="15"/>
  <c r="J88" i="15" s="1"/>
  <c r="I87" i="15"/>
  <c r="J87" i="15"/>
  <c r="I86" i="15"/>
  <c r="J86" i="15" s="1"/>
  <c r="I85" i="15"/>
  <c r="J85" i="15" s="1"/>
  <c r="I84" i="15"/>
  <c r="J84" i="15" s="1"/>
  <c r="I83" i="15"/>
  <c r="J83" i="15" s="1"/>
  <c r="I82" i="15"/>
  <c r="J82" i="15" s="1"/>
  <c r="I81" i="15"/>
  <c r="J81" i="15" s="1"/>
  <c r="I80" i="15"/>
  <c r="J80" i="15" s="1"/>
  <c r="I79" i="15"/>
  <c r="J79" i="15" s="1"/>
  <c r="I78" i="15"/>
  <c r="J78" i="15" s="1"/>
  <c r="I77" i="15"/>
  <c r="J77" i="15"/>
  <c r="I76" i="15"/>
  <c r="J76" i="15" s="1"/>
  <c r="I70" i="15"/>
  <c r="J70" i="15"/>
  <c r="I69" i="15"/>
  <c r="J69" i="15" s="1"/>
  <c r="I68" i="15"/>
  <c r="J68" i="15" s="1"/>
  <c r="I67" i="15"/>
  <c r="J67" i="15" s="1"/>
  <c r="I66" i="15"/>
  <c r="J66" i="15" s="1"/>
  <c r="I65" i="15"/>
  <c r="J65" i="15"/>
  <c r="I64" i="15"/>
  <c r="J64" i="15"/>
  <c r="I63" i="15"/>
  <c r="J63" i="15" s="1"/>
  <c r="I62" i="15"/>
  <c r="J62" i="15" s="1"/>
  <c r="I61" i="15"/>
  <c r="J61" i="15" s="1"/>
  <c r="I60" i="15"/>
  <c r="J60" i="15" s="1"/>
  <c r="I59" i="15"/>
  <c r="J59" i="15" s="1"/>
  <c r="I58" i="15"/>
  <c r="J58" i="15" s="1"/>
  <c r="I57" i="15"/>
  <c r="J57" i="15" s="1"/>
  <c r="I56" i="15"/>
  <c r="J56" i="15" s="1"/>
  <c r="I55" i="15"/>
  <c r="J55" i="15" s="1"/>
  <c r="I54" i="15"/>
  <c r="J54" i="15" s="1"/>
  <c r="I53" i="15"/>
  <c r="J53" i="15" s="1"/>
  <c r="I52" i="15"/>
  <c r="J52" i="15" s="1"/>
  <c r="I51" i="15"/>
  <c r="J51" i="15" s="1"/>
  <c r="I50" i="15"/>
  <c r="J50" i="15" s="1"/>
  <c r="I49" i="15"/>
  <c r="J49" i="15" s="1"/>
  <c r="I48" i="15"/>
  <c r="J48" i="15" s="1"/>
  <c r="I47" i="15"/>
  <c r="J47" i="15" s="1"/>
  <c r="I46" i="15"/>
  <c r="J46" i="15" s="1"/>
  <c r="I45" i="15"/>
  <c r="J45" i="15" s="1"/>
  <c r="I44" i="15"/>
  <c r="J44" i="15" s="1"/>
  <c r="I43" i="15"/>
  <c r="J43" i="15" s="1"/>
  <c r="I42" i="15"/>
  <c r="J42" i="15" s="1"/>
  <c r="I41" i="15"/>
  <c r="J41" i="15" s="1"/>
  <c r="G35" i="15"/>
  <c r="G36" i="15" s="1"/>
  <c r="F35" i="15"/>
  <c r="F36" i="15" s="1"/>
  <c r="I34" i="15"/>
  <c r="J34" i="15" s="1"/>
  <c r="I33" i="15"/>
  <c r="J33" i="15" s="1"/>
  <c r="I32" i="15"/>
  <c r="J32" i="15" s="1"/>
  <c r="I31" i="15"/>
  <c r="J31" i="15" s="1"/>
  <c r="J30" i="15"/>
  <c r="J29" i="15"/>
  <c r="J28" i="15"/>
  <c r="J27" i="15"/>
  <c r="J26" i="15"/>
  <c r="J25" i="15"/>
  <c r="J24" i="15"/>
  <c r="I23" i="15"/>
  <c r="J23" i="15" s="1"/>
  <c r="I22" i="15"/>
  <c r="J22" i="15" s="1"/>
  <c r="I21" i="15"/>
  <c r="J21" i="15" s="1"/>
  <c r="I20" i="15"/>
  <c r="J20" i="15" s="1"/>
  <c r="I19" i="15"/>
  <c r="J19" i="15" s="1"/>
  <c r="I18" i="15"/>
  <c r="J18" i="15" s="1"/>
  <c r="I17" i="15"/>
  <c r="J17" i="15" s="1"/>
  <c r="I16" i="15"/>
  <c r="J16" i="15" s="1"/>
  <c r="I15" i="15"/>
  <c r="J15" i="15" s="1"/>
  <c r="I14" i="15"/>
  <c r="J14" i="15" s="1"/>
  <c r="I13" i="15"/>
  <c r="J13" i="15"/>
  <c r="I12" i="15"/>
  <c r="J12" i="15"/>
  <c r="I11" i="15"/>
  <c r="J11" i="15" s="1"/>
  <c r="I10" i="15"/>
  <c r="J10" i="15" s="1"/>
  <c r="I9" i="15"/>
  <c r="J9" i="15" s="1"/>
  <c r="I8" i="15"/>
  <c r="J8" i="15" s="1"/>
  <c r="I7" i="15"/>
  <c r="J7" i="15" s="1"/>
  <c r="E115" i="6"/>
  <c r="G115" i="6" s="1"/>
  <c r="H115" i="6" s="1"/>
  <c r="E112" i="6"/>
  <c r="G112" i="6" s="1"/>
  <c r="H112" i="6" s="1"/>
  <c r="E108" i="6"/>
  <c r="G108" i="6" s="1"/>
  <c r="H108" i="6" s="1"/>
  <c r="E104" i="6"/>
  <c r="G104" i="6" s="1"/>
  <c r="H104" i="6" s="1"/>
  <c r="E96" i="6"/>
  <c r="G96" i="6" s="1"/>
  <c r="H96" i="6" s="1"/>
  <c r="E93" i="6"/>
  <c r="E89" i="6"/>
  <c r="G89" i="6" s="1"/>
  <c r="H89" i="6" s="1"/>
  <c r="E85" i="6"/>
  <c r="E74" i="6"/>
  <c r="G74" i="6" s="1"/>
  <c r="H74" i="6" s="1"/>
  <c r="E70" i="6"/>
  <c r="E66" i="6"/>
  <c r="E40" i="6"/>
  <c r="G40" i="6" s="1"/>
  <c r="H40" i="6" s="1"/>
  <c r="E21" i="6"/>
  <c r="G21" i="6" s="1"/>
  <c r="H21" i="6" s="1"/>
  <c r="L8" i="20"/>
  <c r="Q8" i="20" s="1"/>
  <c r="M8" i="20"/>
  <c r="R8" i="20" s="1"/>
  <c r="N8" i="20"/>
  <c r="S8" i="20" s="1"/>
  <c r="O8" i="20"/>
  <c r="T8" i="20" s="1"/>
  <c r="L9" i="20"/>
  <c r="Q9" i="20" s="1"/>
  <c r="M9" i="20"/>
  <c r="R9" i="20" s="1"/>
  <c r="N9" i="20"/>
  <c r="S9" i="20" s="1"/>
  <c r="O9" i="20"/>
  <c r="T9" i="20" s="1"/>
  <c r="L10" i="20"/>
  <c r="Q10" i="20" s="1"/>
  <c r="M10" i="20"/>
  <c r="R10" i="20" s="1"/>
  <c r="N10" i="20"/>
  <c r="S10" i="20" s="1"/>
  <c r="O10" i="20"/>
  <c r="T10" i="20" s="1"/>
  <c r="L11" i="20"/>
  <c r="Q11" i="20" s="1"/>
  <c r="M11" i="20"/>
  <c r="R11" i="20" s="1"/>
  <c r="N11" i="20"/>
  <c r="S11" i="20" s="1"/>
  <c r="O11" i="20"/>
  <c r="T11" i="20" s="1"/>
  <c r="L12" i="20"/>
  <c r="Q12" i="20" s="1"/>
  <c r="M12" i="20"/>
  <c r="R12" i="20" s="1"/>
  <c r="N12" i="20"/>
  <c r="S12" i="20" s="1"/>
  <c r="O12" i="20"/>
  <c r="T12" i="20" s="1"/>
  <c r="L13" i="20"/>
  <c r="Q13" i="20" s="1"/>
  <c r="M13" i="20"/>
  <c r="R13" i="20" s="1"/>
  <c r="N13" i="20"/>
  <c r="S13" i="20" s="1"/>
  <c r="O13" i="20"/>
  <c r="T13" i="20" s="1"/>
  <c r="L14" i="20"/>
  <c r="Q14" i="20" s="1"/>
  <c r="M14" i="20"/>
  <c r="R14" i="20" s="1"/>
  <c r="N14" i="20"/>
  <c r="S14" i="20" s="1"/>
  <c r="O14" i="20"/>
  <c r="T14" i="20" s="1"/>
  <c r="L15" i="20"/>
  <c r="Q15" i="20" s="1"/>
  <c r="M15" i="20"/>
  <c r="R15" i="20" s="1"/>
  <c r="N15" i="20"/>
  <c r="S15" i="20" s="1"/>
  <c r="O15" i="20"/>
  <c r="T15" i="20" s="1"/>
  <c r="L16" i="20"/>
  <c r="Q16" i="20" s="1"/>
  <c r="M16" i="20"/>
  <c r="R16" i="20" s="1"/>
  <c r="N16" i="20"/>
  <c r="S16" i="20" s="1"/>
  <c r="O16" i="20"/>
  <c r="T16" i="20" s="1"/>
  <c r="L17" i="20"/>
  <c r="Q17" i="20" s="1"/>
  <c r="M17" i="20"/>
  <c r="R17" i="20" s="1"/>
  <c r="N17" i="20"/>
  <c r="S17" i="20" s="1"/>
  <c r="O17" i="20"/>
  <c r="T17" i="20" s="1"/>
  <c r="L18" i="20"/>
  <c r="Q18" i="20" s="1"/>
  <c r="M18" i="20"/>
  <c r="R18" i="20" s="1"/>
  <c r="N18" i="20"/>
  <c r="S18" i="20" s="1"/>
  <c r="O18" i="20"/>
  <c r="T18" i="20" s="1"/>
  <c r="L19" i="20"/>
  <c r="Q19" i="20" s="1"/>
  <c r="M19" i="20"/>
  <c r="R19" i="20" s="1"/>
  <c r="N19" i="20"/>
  <c r="S19" i="20" s="1"/>
  <c r="O19" i="20"/>
  <c r="T19" i="20" s="1"/>
  <c r="L20" i="20"/>
  <c r="Q20" i="20" s="1"/>
  <c r="M20" i="20"/>
  <c r="R20" i="20" s="1"/>
  <c r="N20" i="20"/>
  <c r="S20" i="20" s="1"/>
  <c r="O20" i="20"/>
  <c r="T20" i="20" s="1"/>
  <c r="L21" i="20"/>
  <c r="Q21" i="20" s="1"/>
  <c r="M21" i="20"/>
  <c r="R21" i="20" s="1"/>
  <c r="N21" i="20"/>
  <c r="S21" i="20" s="1"/>
  <c r="O21" i="20"/>
  <c r="T21" i="20" s="1"/>
  <c r="L22" i="20"/>
  <c r="Q22" i="20" s="1"/>
  <c r="M22" i="20"/>
  <c r="R22" i="20" s="1"/>
  <c r="N22" i="20"/>
  <c r="S22" i="20" s="1"/>
  <c r="O22" i="20"/>
  <c r="T22" i="20" s="1"/>
  <c r="L23" i="20"/>
  <c r="Q23" i="20" s="1"/>
  <c r="M23" i="20"/>
  <c r="R23" i="20" s="1"/>
  <c r="N23" i="20"/>
  <c r="S23" i="20" s="1"/>
  <c r="O23" i="20"/>
  <c r="T23" i="20" s="1"/>
  <c r="L24" i="20"/>
  <c r="Q24" i="20" s="1"/>
  <c r="M24" i="20"/>
  <c r="R24" i="20" s="1"/>
  <c r="N24" i="20"/>
  <c r="S24" i="20" s="1"/>
  <c r="O24" i="20"/>
  <c r="T24" i="20" s="1"/>
  <c r="L25" i="20"/>
  <c r="Q25" i="20" s="1"/>
  <c r="M25" i="20"/>
  <c r="R25" i="20" s="1"/>
  <c r="N25" i="20"/>
  <c r="S25" i="20" s="1"/>
  <c r="O25" i="20"/>
  <c r="T25" i="20" s="1"/>
  <c r="L26" i="20"/>
  <c r="Q26" i="20" s="1"/>
  <c r="M26" i="20"/>
  <c r="R26" i="20" s="1"/>
  <c r="N26" i="20"/>
  <c r="S26" i="20" s="1"/>
  <c r="O26" i="20"/>
  <c r="T26" i="20" s="1"/>
  <c r="L27" i="20"/>
  <c r="Q27" i="20" s="1"/>
  <c r="M27" i="20"/>
  <c r="R27" i="20" s="1"/>
  <c r="N27" i="20"/>
  <c r="S27" i="20" s="1"/>
  <c r="O27" i="20"/>
  <c r="T27" i="20" s="1"/>
  <c r="L28" i="20"/>
  <c r="Q28" i="20" s="1"/>
  <c r="M28" i="20"/>
  <c r="R28" i="20" s="1"/>
  <c r="N28" i="20"/>
  <c r="S28" i="20" s="1"/>
  <c r="O28" i="20"/>
  <c r="T28" i="20" s="1"/>
  <c r="L29" i="20"/>
  <c r="Q29" i="20" s="1"/>
  <c r="M29" i="20"/>
  <c r="R29" i="20" s="1"/>
  <c r="N29" i="20"/>
  <c r="S29" i="20" s="1"/>
  <c r="O29" i="20"/>
  <c r="T29" i="20" s="1"/>
  <c r="L30" i="20"/>
  <c r="Q30" i="20" s="1"/>
  <c r="M30" i="20"/>
  <c r="R30" i="20" s="1"/>
  <c r="N30" i="20"/>
  <c r="S30" i="20" s="1"/>
  <c r="O30" i="20"/>
  <c r="T30" i="20" s="1"/>
  <c r="L31" i="20"/>
  <c r="Q31" i="20" s="1"/>
  <c r="M31" i="20"/>
  <c r="R31" i="20" s="1"/>
  <c r="N31" i="20"/>
  <c r="S31" i="20" s="1"/>
  <c r="O31" i="20"/>
  <c r="T31" i="20" s="1"/>
  <c r="L32" i="20"/>
  <c r="Q32" i="20" s="1"/>
  <c r="M32" i="20"/>
  <c r="R32" i="20" s="1"/>
  <c r="N32" i="20"/>
  <c r="S32" i="20" s="1"/>
  <c r="O32" i="20"/>
  <c r="T32" i="20" s="1"/>
  <c r="L33" i="20"/>
  <c r="Q33" i="20" s="1"/>
  <c r="M33" i="20"/>
  <c r="R33" i="20" s="1"/>
  <c r="N33" i="20"/>
  <c r="S33" i="20" s="1"/>
  <c r="O33" i="20"/>
  <c r="T33" i="20" s="1"/>
  <c r="L34" i="20"/>
  <c r="Q34" i="20" s="1"/>
  <c r="M34" i="20"/>
  <c r="R34" i="20" s="1"/>
  <c r="N34" i="20"/>
  <c r="S34" i="20" s="1"/>
  <c r="O34" i="20"/>
  <c r="T34" i="20" s="1"/>
  <c r="L35" i="20"/>
  <c r="Q35" i="20" s="1"/>
  <c r="M35" i="20"/>
  <c r="R35" i="20" s="1"/>
  <c r="N35" i="20"/>
  <c r="S35" i="20" s="1"/>
  <c r="O35" i="20"/>
  <c r="T35" i="20" s="1"/>
  <c r="L36" i="20"/>
  <c r="Q36" i="20" s="1"/>
  <c r="M36" i="20"/>
  <c r="R36" i="20" s="1"/>
  <c r="N36" i="20"/>
  <c r="S36" i="20" s="1"/>
  <c r="O36" i="20"/>
  <c r="T36" i="20" s="1"/>
  <c r="L37" i="20"/>
  <c r="Q37" i="20" s="1"/>
  <c r="M37" i="20"/>
  <c r="R37" i="20" s="1"/>
  <c r="N37" i="20"/>
  <c r="S37" i="20" s="1"/>
  <c r="O37" i="20"/>
  <c r="T37" i="20" s="1"/>
  <c r="L38" i="20"/>
  <c r="Q38" i="20" s="1"/>
  <c r="M38" i="20"/>
  <c r="R38" i="20" s="1"/>
  <c r="N38" i="20"/>
  <c r="S38" i="20" s="1"/>
  <c r="O38" i="20"/>
  <c r="T38" i="20" s="1"/>
  <c r="L39" i="20"/>
  <c r="Q39" i="20" s="1"/>
  <c r="M39" i="20"/>
  <c r="R39" i="20" s="1"/>
  <c r="N39" i="20"/>
  <c r="S39" i="20" s="1"/>
  <c r="O39" i="20"/>
  <c r="T39" i="20" s="1"/>
  <c r="L40" i="20"/>
  <c r="Q40" i="20" s="1"/>
  <c r="M40" i="20"/>
  <c r="R40" i="20" s="1"/>
  <c r="N40" i="20"/>
  <c r="S40" i="20" s="1"/>
  <c r="O40" i="20"/>
  <c r="T40" i="20" s="1"/>
  <c r="L41" i="20"/>
  <c r="Q41" i="20" s="1"/>
  <c r="M41" i="20"/>
  <c r="R41" i="20" s="1"/>
  <c r="N41" i="20"/>
  <c r="S41" i="20" s="1"/>
  <c r="O41" i="20"/>
  <c r="T41" i="20" s="1"/>
  <c r="L42" i="20"/>
  <c r="Q42" i="20" s="1"/>
  <c r="M42" i="20"/>
  <c r="R42" i="20" s="1"/>
  <c r="N42" i="20"/>
  <c r="S42" i="20" s="1"/>
  <c r="O42" i="20"/>
  <c r="T42" i="20" s="1"/>
  <c r="L43" i="20"/>
  <c r="Q43" i="20" s="1"/>
  <c r="M43" i="20"/>
  <c r="R43" i="20" s="1"/>
  <c r="N43" i="20"/>
  <c r="S43" i="20" s="1"/>
  <c r="O43" i="20"/>
  <c r="T43" i="20" s="1"/>
  <c r="L44" i="20"/>
  <c r="Q44" i="20" s="1"/>
  <c r="M44" i="20"/>
  <c r="R44" i="20" s="1"/>
  <c r="N44" i="20"/>
  <c r="S44" i="20" s="1"/>
  <c r="O44" i="20"/>
  <c r="T44" i="20" s="1"/>
  <c r="L45" i="20"/>
  <c r="Q45" i="20" s="1"/>
  <c r="M45" i="20"/>
  <c r="R45" i="20" s="1"/>
  <c r="N45" i="20"/>
  <c r="S45" i="20" s="1"/>
  <c r="O45" i="20"/>
  <c r="T45" i="20" s="1"/>
  <c r="L46" i="20"/>
  <c r="Q46" i="20" s="1"/>
  <c r="M46" i="20"/>
  <c r="R46" i="20" s="1"/>
  <c r="N46" i="20"/>
  <c r="S46" i="20" s="1"/>
  <c r="O46" i="20"/>
  <c r="T46" i="20" s="1"/>
  <c r="L47" i="20"/>
  <c r="Q47" i="20" s="1"/>
  <c r="M47" i="20"/>
  <c r="R47" i="20" s="1"/>
  <c r="N47" i="20"/>
  <c r="S47" i="20" s="1"/>
  <c r="O47" i="20"/>
  <c r="T47" i="20" s="1"/>
  <c r="L48" i="20"/>
  <c r="Q48" i="20" s="1"/>
  <c r="M48" i="20"/>
  <c r="R48" i="20" s="1"/>
  <c r="N48" i="20"/>
  <c r="S48" i="20" s="1"/>
  <c r="O48" i="20"/>
  <c r="T48" i="20" s="1"/>
  <c r="L49" i="20"/>
  <c r="Q49" i="20" s="1"/>
  <c r="M49" i="20"/>
  <c r="R49" i="20" s="1"/>
  <c r="N49" i="20"/>
  <c r="S49" i="20" s="1"/>
  <c r="O49" i="20"/>
  <c r="T49" i="20" s="1"/>
  <c r="L50" i="20"/>
  <c r="Q50" i="20" s="1"/>
  <c r="M50" i="20"/>
  <c r="R50" i="20" s="1"/>
  <c r="N50" i="20"/>
  <c r="S50" i="20" s="1"/>
  <c r="O50" i="20"/>
  <c r="T50" i="20" s="1"/>
  <c r="L51" i="20"/>
  <c r="Q51" i="20" s="1"/>
  <c r="M51" i="20"/>
  <c r="R51" i="20" s="1"/>
  <c r="N51" i="20"/>
  <c r="S51" i="20" s="1"/>
  <c r="O51" i="20"/>
  <c r="T51" i="20" s="1"/>
  <c r="L52" i="20"/>
  <c r="Q52" i="20" s="1"/>
  <c r="M52" i="20"/>
  <c r="R52" i="20" s="1"/>
  <c r="N52" i="20"/>
  <c r="S52" i="20" s="1"/>
  <c r="O52" i="20"/>
  <c r="T52" i="20" s="1"/>
  <c r="L53" i="20"/>
  <c r="Q53" i="20" s="1"/>
  <c r="M53" i="20"/>
  <c r="R53" i="20" s="1"/>
  <c r="N53" i="20"/>
  <c r="S53" i="20" s="1"/>
  <c r="O53" i="20"/>
  <c r="T53" i="20" s="1"/>
  <c r="L54" i="20"/>
  <c r="Q54" i="20" s="1"/>
  <c r="M54" i="20"/>
  <c r="R54" i="20" s="1"/>
  <c r="N54" i="20"/>
  <c r="S54" i="20" s="1"/>
  <c r="O54" i="20"/>
  <c r="T54" i="20" s="1"/>
  <c r="L55" i="20"/>
  <c r="Q55" i="20" s="1"/>
  <c r="M55" i="20"/>
  <c r="R55" i="20" s="1"/>
  <c r="N55" i="20"/>
  <c r="S55" i="20" s="1"/>
  <c r="O55" i="20"/>
  <c r="T55" i="20" s="1"/>
  <c r="L56" i="20"/>
  <c r="Q56" i="20" s="1"/>
  <c r="M56" i="20"/>
  <c r="R56" i="20" s="1"/>
  <c r="N56" i="20"/>
  <c r="S56" i="20" s="1"/>
  <c r="O56" i="20"/>
  <c r="T56" i="20" s="1"/>
  <c r="L57" i="20"/>
  <c r="Q57" i="20" s="1"/>
  <c r="M57" i="20"/>
  <c r="R57" i="20" s="1"/>
  <c r="N57" i="20"/>
  <c r="S57" i="20" s="1"/>
  <c r="O57" i="20"/>
  <c r="T57" i="20" s="1"/>
  <c r="L58" i="20"/>
  <c r="Q58" i="20" s="1"/>
  <c r="M58" i="20"/>
  <c r="R58" i="20" s="1"/>
  <c r="N58" i="20"/>
  <c r="S58" i="20" s="1"/>
  <c r="O58" i="20"/>
  <c r="T58" i="20" s="1"/>
  <c r="L59" i="20"/>
  <c r="Q59" i="20" s="1"/>
  <c r="M59" i="20"/>
  <c r="R59" i="20" s="1"/>
  <c r="N59" i="20"/>
  <c r="S59" i="20" s="1"/>
  <c r="O59" i="20"/>
  <c r="T59" i="20" s="1"/>
  <c r="L60" i="20"/>
  <c r="Q60" i="20" s="1"/>
  <c r="M60" i="20"/>
  <c r="R60" i="20" s="1"/>
  <c r="N60" i="20"/>
  <c r="S60" i="20" s="1"/>
  <c r="O60" i="20"/>
  <c r="T60" i="20" s="1"/>
  <c r="L61" i="20"/>
  <c r="Q61" i="20" s="1"/>
  <c r="M61" i="20"/>
  <c r="R61" i="20" s="1"/>
  <c r="N61" i="20"/>
  <c r="S61" i="20" s="1"/>
  <c r="O61" i="20"/>
  <c r="T61" i="20" s="1"/>
  <c r="L62" i="20"/>
  <c r="Q62" i="20" s="1"/>
  <c r="M62" i="20"/>
  <c r="R62" i="20" s="1"/>
  <c r="N62" i="20"/>
  <c r="S62" i="20" s="1"/>
  <c r="O62" i="20"/>
  <c r="T62" i="20" s="1"/>
  <c r="L63" i="20"/>
  <c r="Q63" i="20" s="1"/>
  <c r="M63" i="20"/>
  <c r="R63" i="20" s="1"/>
  <c r="N63" i="20"/>
  <c r="S63" i="20" s="1"/>
  <c r="O63" i="20"/>
  <c r="T63" i="20" s="1"/>
  <c r="L64" i="20"/>
  <c r="Q64" i="20" s="1"/>
  <c r="M64" i="20"/>
  <c r="R64" i="20" s="1"/>
  <c r="N64" i="20"/>
  <c r="S64" i="20" s="1"/>
  <c r="O64" i="20"/>
  <c r="T64" i="20" s="1"/>
  <c r="L65" i="20"/>
  <c r="Q65" i="20" s="1"/>
  <c r="M65" i="20"/>
  <c r="R65" i="20" s="1"/>
  <c r="N65" i="20"/>
  <c r="S65" i="20" s="1"/>
  <c r="O65" i="20"/>
  <c r="T65" i="20" s="1"/>
  <c r="L66" i="20"/>
  <c r="Q66" i="20" s="1"/>
  <c r="M66" i="20"/>
  <c r="R66" i="20" s="1"/>
  <c r="N66" i="20"/>
  <c r="S66" i="20" s="1"/>
  <c r="O66" i="20"/>
  <c r="T66" i="20" s="1"/>
  <c r="L67" i="20"/>
  <c r="Q67" i="20" s="1"/>
  <c r="M67" i="20"/>
  <c r="R67" i="20" s="1"/>
  <c r="N67" i="20"/>
  <c r="S67" i="20" s="1"/>
  <c r="O67" i="20"/>
  <c r="T67" i="20" s="1"/>
  <c r="L68" i="20"/>
  <c r="Q68" i="20" s="1"/>
  <c r="M68" i="20"/>
  <c r="R68" i="20" s="1"/>
  <c r="N68" i="20"/>
  <c r="S68" i="20" s="1"/>
  <c r="O68" i="20"/>
  <c r="T68" i="20" s="1"/>
  <c r="L69" i="20"/>
  <c r="Q69" i="20" s="1"/>
  <c r="M69" i="20"/>
  <c r="R69" i="20" s="1"/>
  <c r="N69" i="20"/>
  <c r="S69" i="20" s="1"/>
  <c r="O69" i="20"/>
  <c r="T69" i="20" s="1"/>
  <c r="L70" i="20"/>
  <c r="Q70" i="20" s="1"/>
  <c r="M70" i="20"/>
  <c r="R70" i="20" s="1"/>
  <c r="N70" i="20"/>
  <c r="S70" i="20" s="1"/>
  <c r="O70" i="20"/>
  <c r="T70" i="20" s="1"/>
  <c r="L71" i="20"/>
  <c r="Q71" i="20" s="1"/>
  <c r="M71" i="20"/>
  <c r="R71" i="20" s="1"/>
  <c r="N71" i="20"/>
  <c r="S71" i="20" s="1"/>
  <c r="O71" i="20"/>
  <c r="T71" i="20" s="1"/>
  <c r="L72" i="20"/>
  <c r="Q72" i="20" s="1"/>
  <c r="M72" i="20"/>
  <c r="R72" i="20" s="1"/>
  <c r="N72" i="20"/>
  <c r="S72" i="20" s="1"/>
  <c r="O72" i="20"/>
  <c r="T72" i="20" s="1"/>
  <c r="L73" i="20"/>
  <c r="Q73" i="20" s="1"/>
  <c r="M73" i="20"/>
  <c r="R73" i="20" s="1"/>
  <c r="N73" i="20"/>
  <c r="S73" i="20" s="1"/>
  <c r="O73" i="20"/>
  <c r="T73" i="20" s="1"/>
  <c r="L74" i="20"/>
  <c r="Q74" i="20" s="1"/>
  <c r="M74" i="20"/>
  <c r="R74" i="20" s="1"/>
  <c r="N74" i="20"/>
  <c r="S74" i="20" s="1"/>
  <c r="O74" i="20"/>
  <c r="T74" i="20" s="1"/>
  <c r="L75" i="20"/>
  <c r="Q75" i="20" s="1"/>
  <c r="M75" i="20"/>
  <c r="R75" i="20" s="1"/>
  <c r="N75" i="20"/>
  <c r="S75" i="20" s="1"/>
  <c r="O75" i="20"/>
  <c r="T75" i="20" s="1"/>
  <c r="L76" i="20"/>
  <c r="Q76" i="20" s="1"/>
  <c r="M76" i="20"/>
  <c r="R76" i="20" s="1"/>
  <c r="N76" i="20"/>
  <c r="S76" i="20" s="1"/>
  <c r="O76" i="20"/>
  <c r="T76" i="20" s="1"/>
  <c r="L77" i="20"/>
  <c r="Q77" i="20" s="1"/>
  <c r="M77" i="20"/>
  <c r="R77" i="20" s="1"/>
  <c r="N77" i="20"/>
  <c r="S77" i="20" s="1"/>
  <c r="O77" i="20"/>
  <c r="T77" i="20" s="1"/>
  <c r="L78" i="20"/>
  <c r="Q78" i="20" s="1"/>
  <c r="M78" i="20"/>
  <c r="R78" i="20" s="1"/>
  <c r="N78" i="20"/>
  <c r="S78" i="20" s="1"/>
  <c r="O78" i="20"/>
  <c r="T78" i="20" s="1"/>
  <c r="L79" i="20"/>
  <c r="Q79" i="20" s="1"/>
  <c r="M79" i="20"/>
  <c r="R79" i="20" s="1"/>
  <c r="N79" i="20"/>
  <c r="S79" i="20" s="1"/>
  <c r="O79" i="20"/>
  <c r="T79" i="20" s="1"/>
  <c r="L80" i="20"/>
  <c r="Q80" i="20" s="1"/>
  <c r="M80" i="20"/>
  <c r="R80" i="20" s="1"/>
  <c r="N80" i="20"/>
  <c r="S80" i="20" s="1"/>
  <c r="O80" i="20"/>
  <c r="T80" i="20" s="1"/>
  <c r="L81" i="20"/>
  <c r="Q81" i="20" s="1"/>
  <c r="M81" i="20"/>
  <c r="R81" i="20" s="1"/>
  <c r="N81" i="20"/>
  <c r="S81" i="20" s="1"/>
  <c r="O81" i="20"/>
  <c r="T81" i="20" s="1"/>
  <c r="L82" i="20"/>
  <c r="Q82" i="20" s="1"/>
  <c r="M82" i="20"/>
  <c r="R82" i="20" s="1"/>
  <c r="N82" i="20"/>
  <c r="S82" i="20" s="1"/>
  <c r="O82" i="20"/>
  <c r="T82" i="20" s="1"/>
  <c r="L83" i="20"/>
  <c r="Q83" i="20" s="1"/>
  <c r="M83" i="20"/>
  <c r="R83" i="20" s="1"/>
  <c r="N83" i="20"/>
  <c r="S83" i="20" s="1"/>
  <c r="O83" i="20"/>
  <c r="T83" i="20" s="1"/>
  <c r="L84" i="20"/>
  <c r="Q84" i="20" s="1"/>
  <c r="M84" i="20"/>
  <c r="R84" i="20" s="1"/>
  <c r="N84" i="20"/>
  <c r="S84" i="20" s="1"/>
  <c r="O84" i="20"/>
  <c r="T84" i="20" s="1"/>
  <c r="L85" i="20"/>
  <c r="Q85" i="20" s="1"/>
  <c r="M85" i="20"/>
  <c r="R85" i="20" s="1"/>
  <c r="N85" i="20"/>
  <c r="S85" i="20" s="1"/>
  <c r="O85" i="20"/>
  <c r="T85" i="20" s="1"/>
  <c r="L86" i="20"/>
  <c r="Q86" i="20" s="1"/>
  <c r="M86" i="20"/>
  <c r="R86" i="20" s="1"/>
  <c r="N86" i="20"/>
  <c r="S86" i="20" s="1"/>
  <c r="O86" i="20"/>
  <c r="T86" i="20" s="1"/>
  <c r="L87" i="20"/>
  <c r="Q87" i="20" s="1"/>
  <c r="M87" i="20"/>
  <c r="R87" i="20" s="1"/>
  <c r="N87" i="20"/>
  <c r="S87" i="20" s="1"/>
  <c r="O87" i="20"/>
  <c r="T87" i="20" s="1"/>
  <c r="L88" i="20"/>
  <c r="Q88" i="20" s="1"/>
  <c r="M88" i="20"/>
  <c r="R88" i="20" s="1"/>
  <c r="N88" i="20"/>
  <c r="S88" i="20" s="1"/>
  <c r="O88" i="20"/>
  <c r="T88" i="20" s="1"/>
  <c r="L89" i="20"/>
  <c r="Q89" i="20" s="1"/>
  <c r="M89" i="20"/>
  <c r="R89" i="20" s="1"/>
  <c r="N89" i="20"/>
  <c r="S89" i="20" s="1"/>
  <c r="O89" i="20"/>
  <c r="T89" i="20" s="1"/>
  <c r="L90" i="20"/>
  <c r="Q90" i="20" s="1"/>
  <c r="M90" i="20"/>
  <c r="R90" i="20" s="1"/>
  <c r="N90" i="20"/>
  <c r="S90" i="20" s="1"/>
  <c r="O90" i="20"/>
  <c r="T90" i="20" s="1"/>
  <c r="L91" i="20"/>
  <c r="Q91" i="20" s="1"/>
  <c r="M91" i="20"/>
  <c r="R91" i="20" s="1"/>
  <c r="N91" i="20"/>
  <c r="S91" i="20" s="1"/>
  <c r="O91" i="20"/>
  <c r="T91" i="20" s="1"/>
  <c r="L92" i="20"/>
  <c r="Q92" i="20" s="1"/>
  <c r="M92" i="20"/>
  <c r="R92" i="20" s="1"/>
  <c r="N92" i="20"/>
  <c r="S92" i="20" s="1"/>
  <c r="O92" i="20"/>
  <c r="T92" i="20" s="1"/>
  <c r="L93" i="20"/>
  <c r="Q93" i="20" s="1"/>
  <c r="M93" i="20"/>
  <c r="R93" i="20" s="1"/>
  <c r="N93" i="20"/>
  <c r="S93" i="20" s="1"/>
  <c r="O93" i="20"/>
  <c r="T93" i="20" s="1"/>
  <c r="L94" i="20"/>
  <c r="Q94" i="20" s="1"/>
  <c r="M94" i="20"/>
  <c r="R94" i="20" s="1"/>
  <c r="N94" i="20"/>
  <c r="S94" i="20" s="1"/>
  <c r="O94" i="20"/>
  <c r="T94" i="20" s="1"/>
  <c r="L95" i="20"/>
  <c r="Q95" i="20" s="1"/>
  <c r="M95" i="20"/>
  <c r="R95" i="20" s="1"/>
  <c r="N95" i="20"/>
  <c r="S95" i="20" s="1"/>
  <c r="O95" i="20"/>
  <c r="T95" i="20" s="1"/>
  <c r="L96" i="20"/>
  <c r="Q96" i="20" s="1"/>
  <c r="M96" i="20"/>
  <c r="R96" i="20" s="1"/>
  <c r="N96" i="20"/>
  <c r="S96" i="20" s="1"/>
  <c r="O96" i="20"/>
  <c r="T96" i="20" s="1"/>
  <c r="L97" i="20"/>
  <c r="Q97" i="20" s="1"/>
  <c r="M97" i="20"/>
  <c r="R97" i="20" s="1"/>
  <c r="N97" i="20"/>
  <c r="S97" i="20" s="1"/>
  <c r="O97" i="20"/>
  <c r="T97" i="20" s="1"/>
  <c r="L98" i="20"/>
  <c r="Q98" i="20" s="1"/>
  <c r="M98" i="20"/>
  <c r="R98" i="20" s="1"/>
  <c r="N98" i="20"/>
  <c r="S98" i="20" s="1"/>
  <c r="O98" i="20"/>
  <c r="T98" i="20" s="1"/>
  <c r="L99" i="20"/>
  <c r="Q99" i="20" s="1"/>
  <c r="M99" i="20"/>
  <c r="R99" i="20" s="1"/>
  <c r="N99" i="20"/>
  <c r="S99" i="20" s="1"/>
  <c r="O99" i="20"/>
  <c r="T99" i="20" s="1"/>
  <c r="L100" i="20"/>
  <c r="Q100" i="20" s="1"/>
  <c r="M100" i="20"/>
  <c r="R100" i="20" s="1"/>
  <c r="N100" i="20"/>
  <c r="S100" i="20" s="1"/>
  <c r="O100" i="20"/>
  <c r="T100" i="20" s="1"/>
  <c r="L101" i="20"/>
  <c r="Q101" i="20" s="1"/>
  <c r="M101" i="20"/>
  <c r="R101" i="20" s="1"/>
  <c r="N101" i="20"/>
  <c r="S101" i="20" s="1"/>
  <c r="O101" i="20"/>
  <c r="T101" i="20" s="1"/>
  <c r="L102" i="20"/>
  <c r="Q102" i="20" s="1"/>
  <c r="M102" i="20"/>
  <c r="R102" i="20" s="1"/>
  <c r="N102" i="20"/>
  <c r="S102" i="20" s="1"/>
  <c r="O102" i="20"/>
  <c r="T102" i="20" s="1"/>
  <c r="L103" i="20"/>
  <c r="Q103" i="20" s="1"/>
  <c r="M103" i="20"/>
  <c r="R103" i="20" s="1"/>
  <c r="N103" i="20"/>
  <c r="S103" i="20" s="1"/>
  <c r="O103" i="20"/>
  <c r="T103" i="20" s="1"/>
  <c r="L104" i="20"/>
  <c r="Q104" i="20" s="1"/>
  <c r="M104" i="20"/>
  <c r="R104" i="20" s="1"/>
  <c r="N104" i="20"/>
  <c r="S104" i="20" s="1"/>
  <c r="O104" i="20"/>
  <c r="T104" i="20" s="1"/>
  <c r="L105" i="20"/>
  <c r="Q105" i="20" s="1"/>
  <c r="M105" i="20"/>
  <c r="R105" i="20" s="1"/>
  <c r="N105" i="20"/>
  <c r="S105" i="20" s="1"/>
  <c r="O105" i="20"/>
  <c r="T105" i="20" s="1"/>
  <c r="L106" i="20"/>
  <c r="Q106" i="20" s="1"/>
  <c r="M106" i="20"/>
  <c r="R106" i="20" s="1"/>
  <c r="N106" i="20"/>
  <c r="S106" i="20" s="1"/>
  <c r="O106" i="20"/>
  <c r="T106" i="20" s="1"/>
  <c r="L107" i="20"/>
  <c r="Q107" i="20" s="1"/>
  <c r="M107" i="20"/>
  <c r="R107" i="20" s="1"/>
  <c r="N107" i="20"/>
  <c r="S107" i="20" s="1"/>
  <c r="O107" i="20"/>
  <c r="T107" i="20" s="1"/>
  <c r="L108" i="20"/>
  <c r="Q108" i="20" s="1"/>
  <c r="M108" i="20"/>
  <c r="R108" i="20" s="1"/>
  <c r="N108" i="20"/>
  <c r="S108" i="20" s="1"/>
  <c r="O108" i="20"/>
  <c r="T108" i="20" s="1"/>
  <c r="L109" i="20"/>
  <c r="Q109" i="20" s="1"/>
  <c r="M109" i="20"/>
  <c r="R109" i="20" s="1"/>
  <c r="N109" i="20"/>
  <c r="S109" i="20" s="1"/>
  <c r="O109" i="20"/>
  <c r="T109" i="20" s="1"/>
  <c r="L110" i="20"/>
  <c r="Q110" i="20" s="1"/>
  <c r="M110" i="20"/>
  <c r="R110" i="20" s="1"/>
  <c r="N110" i="20"/>
  <c r="S110" i="20" s="1"/>
  <c r="O110" i="20"/>
  <c r="T110" i="20" s="1"/>
  <c r="L111" i="20"/>
  <c r="Q111" i="20" s="1"/>
  <c r="M111" i="20"/>
  <c r="R111" i="20" s="1"/>
  <c r="N111" i="20"/>
  <c r="S111" i="20" s="1"/>
  <c r="O111" i="20"/>
  <c r="T111" i="20" s="1"/>
  <c r="L112" i="20"/>
  <c r="Q112" i="20" s="1"/>
  <c r="M112" i="20"/>
  <c r="R112" i="20" s="1"/>
  <c r="N112" i="20"/>
  <c r="S112" i="20" s="1"/>
  <c r="O112" i="20"/>
  <c r="T112" i="20" s="1"/>
  <c r="L113" i="20"/>
  <c r="Q113" i="20" s="1"/>
  <c r="M113" i="20"/>
  <c r="R113" i="20" s="1"/>
  <c r="N113" i="20"/>
  <c r="S113" i="20" s="1"/>
  <c r="O113" i="20"/>
  <c r="T113" i="20" s="1"/>
  <c r="L114" i="20"/>
  <c r="Q114" i="20" s="1"/>
  <c r="M114" i="20"/>
  <c r="R114" i="20" s="1"/>
  <c r="N114" i="20"/>
  <c r="S114" i="20" s="1"/>
  <c r="O114" i="20"/>
  <c r="T114" i="20" s="1"/>
  <c r="L115" i="20"/>
  <c r="Q115" i="20" s="1"/>
  <c r="M115" i="20"/>
  <c r="R115" i="20" s="1"/>
  <c r="N115" i="20"/>
  <c r="S115" i="20" s="1"/>
  <c r="O115" i="20"/>
  <c r="T115" i="20" s="1"/>
  <c r="L116" i="20"/>
  <c r="Q116" i="20" s="1"/>
  <c r="M116" i="20"/>
  <c r="R116" i="20" s="1"/>
  <c r="N116" i="20"/>
  <c r="S116" i="20" s="1"/>
  <c r="O116" i="20"/>
  <c r="T116" i="20" s="1"/>
  <c r="L117" i="20"/>
  <c r="Q117" i="20" s="1"/>
  <c r="M117" i="20"/>
  <c r="R117" i="20" s="1"/>
  <c r="N117" i="20"/>
  <c r="S117" i="20" s="1"/>
  <c r="O117" i="20"/>
  <c r="T117" i="20" s="1"/>
  <c r="L118" i="20"/>
  <c r="Q118" i="20" s="1"/>
  <c r="M118" i="20"/>
  <c r="R118" i="20" s="1"/>
  <c r="N118" i="20"/>
  <c r="S118" i="20" s="1"/>
  <c r="O118" i="20"/>
  <c r="T118" i="20" s="1"/>
  <c r="L119" i="20"/>
  <c r="Q119" i="20" s="1"/>
  <c r="M119" i="20"/>
  <c r="R119" i="20" s="1"/>
  <c r="N119" i="20"/>
  <c r="S119" i="20" s="1"/>
  <c r="O119" i="20"/>
  <c r="T119" i="20" s="1"/>
  <c r="L120" i="20"/>
  <c r="Q120" i="20" s="1"/>
  <c r="M120" i="20"/>
  <c r="R120" i="20" s="1"/>
  <c r="N120" i="20"/>
  <c r="S120" i="20" s="1"/>
  <c r="O120" i="20"/>
  <c r="T120" i="20" s="1"/>
  <c r="L121" i="20"/>
  <c r="Q121" i="20" s="1"/>
  <c r="M121" i="20"/>
  <c r="R121" i="20" s="1"/>
  <c r="N121" i="20"/>
  <c r="S121" i="20" s="1"/>
  <c r="O121" i="20"/>
  <c r="T121" i="20" s="1"/>
  <c r="L122" i="20"/>
  <c r="Q122" i="20" s="1"/>
  <c r="M122" i="20"/>
  <c r="R122" i="20" s="1"/>
  <c r="N122" i="20"/>
  <c r="S122" i="20" s="1"/>
  <c r="O122" i="20"/>
  <c r="T122" i="20" s="1"/>
  <c r="L123" i="20"/>
  <c r="Q123" i="20" s="1"/>
  <c r="M123" i="20"/>
  <c r="R123" i="20" s="1"/>
  <c r="N123" i="20"/>
  <c r="S123" i="20" s="1"/>
  <c r="O123" i="20"/>
  <c r="T123" i="20" s="1"/>
  <c r="L124" i="20"/>
  <c r="Q124" i="20" s="1"/>
  <c r="M124" i="20"/>
  <c r="R124" i="20" s="1"/>
  <c r="N124" i="20"/>
  <c r="S124" i="20" s="1"/>
  <c r="O124" i="20"/>
  <c r="T124" i="20" s="1"/>
  <c r="L125" i="20"/>
  <c r="Q125" i="20" s="1"/>
  <c r="M125" i="20"/>
  <c r="R125" i="20" s="1"/>
  <c r="N125" i="20"/>
  <c r="S125" i="20" s="1"/>
  <c r="O125" i="20"/>
  <c r="T125" i="20" s="1"/>
  <c r="L126" i="20"/>
  <c r="Q126" i="20" s="1"/>
  <c r="M126" i="20"/>
  <c r="R126" i="20" s="1"/>
  <c r="N126" i="20"/>
  <c r="S126" i="20" s="1"/>
  <c r="O126" i="20"/>
  <c r="T126" i="20" s="1"/>
  <c r="L127" i="20"/>
  <c r="Q127" i="20" s="1"/>
  <c r="M127" i="20"/>
  <c r="R127" i="20" s="1"/>
  <c r="N127" i="20"/>
  <c r="S127" i="20" s="1"/>
  <c r="O127" i="20"/>
  <c r="T127" i="20" s="1"/>
  <c r="L128" i="20"/>
  <c r="Q128" i="20" s="1"/>
  <c r="M128" i="20"/>
  <c r="R128" i="20" s="1"/>
  <c r="N128" i="20"/>
  <c r="S128" i="20" s="1"/>
  <c r="O128" i="20"/>
  <c r="T128" i="20" s="1"/>
  <c r="L129" i="20"/>
  <c r="Q129" i="20" s="1"/>
  <c r="M129" i="20"/>
  <c r="R129" i="20" s="1"/>
  <c r="N129" i="20"/>
  <c r="S129" i="20" s="1"/>
  <c r="O129" i="20"/>
  <c r="T129" i="20" s="1"/>
  <c r="L130" i="20"/>
  <c r="Q130" i="20" s="1"/>
  <c r="M130" i="20"/>
  <c r="R130" i="20" s="1"/>
  <c r="N130" i="20"/>
  <c r="S130" i="20" s="1"/>
  <c r="O130" i="20"/>
  <c r="T130" i="20" s="1"/>
  <c r="L131" i="20"/>
  <c r="Q131" i="20" s="1"/>
  <c r="M131" i="20"/>
  <c r="R131" i="20" s="1"/>
  <c r="N131" i="20"/>
  <c r="S131" i="20" s="1"/>
  <c r="O131" i="20"/>
  <c r="T131" i="20" s="1"/>
  <c r="L132" i="20"/>
  <c r="Q132" i="20" s="1"/>
  <c r="M132" i="20"/>
  <c r="R132" i="20" s="1"/>
  <c r="N132" i="20"/>
  <c r="S132" i="20" s="1"/>
  <c r="O132" i="20"/>
  <c r="T132" i="20" s="1"/>
  <c r="L133" i="20"/>
  <c r="Q133" i="20" s="1"/>
  <c r="M133" i="20"/>
  <c r="R133" i="20" s="1"/>
  <c r="N133" i="20"/>
  <c r="S133" i="20" s="1"/>
  <c r="O133" i="20"/>
  <c r="T133" i="20" s="1"/>
  <c r="L134" i="20"/>
  <c r="Q134" i="20" s="1"/>
  <c r="M134" i="20"/>
  <c r="R134" i="20" s="1"/>
  <c r="N134" i="20"/>
  <c r="S134" i="20" s="1"/>
  <c r="O134" i="20"/>
  <c r="T134" i="20" s="1"/>
  <c r="L135" i="20"/>
  <c r="Q135" i="20" s="1"/>
  <c r="M135" i="20"/>
  <c r="R135" i="20" s="1"/>
  <c r="N135" i="20"/>
  <c r="S135" i="20" s="1"/>
  <c r="O135" i="20"/>
  <c r="T135" i="20" s="1"/>
  <c r="L136" i="20"/>
  <c r="Q136" i="20" s="1"/>
  <c r="M136" i="20"/>
  <c r="R136" i="20" s="1"/>
  <c r="N136" i="20"/>
  <c r="S136" i="20" s="1"/>
  <c r="O136" i="20"/>
  <c r="T136" i="20" s="1"/>
  <c r="L137" i="20"/>
  <c r="Q137" i="20" s="1"/>
  <c r="M137" i="20"/>
  <c r="R137" i="20" s="1"/>
  <c r="N137" i="20"/>
  <c r="S137" i="20" s="1"/>
  <c r="O137" i="20"/>
  <c r="T137" i="20" s="1"/>
  <c r="L138" i="20"/>
  <c r="Q138" i="20" s="1"/>
  <c r="M138" i="20"/>
  <c r="R138" i="20" s="1"/>
  <c r="N138" i="20"/>
  <c r="S138" i="20" s="1"/>
  <c r="O138" i="20"/>
  <c r="T138" i="20" s="1"/>
  <c r="L139" i="20"/>
  <c r="Q139" i="20" s="1"/>
  <c r="M139" i="20"/>
  <c r="R139" i="20" s="1"/>
  <c r="N139" i="20"/>
  <c r="S139" i="20" s="1"/>
  <c r="O139" i="20"/>
  <c r="T139" i="20" s="1"/>
  <c r="L140" i="20"/>
  <c r="Q140" i="20" s="1"/>
  <c r="M140" i="20"/>
  <c r="R140" i="20" s="1"/>
  <c r="N140" i="20"/>
  <c r="S140" i="20" s="1"/>
  <c r="O140" i="20"/>
  <c r="T140" i="20" s="1"/>
  <c r="L141" i="20"/>
  <c r="Q141" i="20" s="1"/>
  <c r="M141" i="20"/>
  <c r="R141" i="20" s="1"/>
  <c r="N141" i="20"/>
  <c r="S141" i="20" s="1"/>
  <c r="O141" i="20"/>
  <c r="T141" i="20" s="1"/>
  <c r="L142" i="20"/>
  <c r="Q142" i="20" s="1"/>
  <c r="M142" i="20"/>
  <c r="R142" i="20" s="1"/>
  <c r="N142" i="20"/>
  <c r="S142" i="20" s="1"/>
  <c r="O142" i="20"/>
  <c r="T142" i="20" s="1"/>
  <c r="L143" i="20"/>
  <c r="Q143" i="20" s="1"/>
  <c r="M143" i="20"/>
  <c r="R143" i="20" s="1"/>
  <c r="N143" i="20"/>
  <c r="S143" i="20" s="1"/>
  <c r="O143" i="20"/>
  <c r="T143" i="20" s="1"/>
  <c r="L144" i="20"/>
  <c r="Q144" i="20" s="1"/>
  <c r="M144" i="20"/>
  <c r="R144" i="20" s="1"/>
  <c r="N144" i="20"/>
  <c r="S144" i="20" s="1"/>
  <c r="O144" i="20"/>
  <c r="T144" i="20" s="1"/>
  <c r="L145" i="20"/>
  <c r="Q145" i="20" s="1"/>
  <c r="M145" i="20"/>
  <c r="R145" i="20" s="1"/>
  <c r="N145" i="20"/>
  <c r="S145" i="20" s="1"/>
  <c r="O145" i="20"/>
  <c r="T145" i="20" s="1"/>
  <c r="L146" i="20"/>
  <c r="Q146" i="20" s="1"/>
  <c r="M146" i="20"/>
  <c r="R146" i="20" s="1"/>
  <c r="N146" i="20"/>
  <c r="S146" i="20" s="1"/>
  <c r="O146" i="20"/>
  <c r="T146" i="20" s="1"/>
  <c r="L147" i="20"/>
  <c r="Q147" i="20" s="1"/>
  <c r="M147" i="20"/>
  <c r="R147" i="20" s="1"/>
  <c r="N147" i="20"/>
  <c r="S147" i="20" s="1"/>
  <c r="O147" i="20"/>
  <c r="T147" i="20" s="1"/>
  <c r="L148" i="20"/>
  <c r="Q148" i="20" s="1"/>
  <c r="M148" i="20"/>
  <c r="R148" i="20" s="1"/>
  <c r="N148" i="20"/>
  <c r="S148" i="20" s="1"/>
  <c r="O148" i="20"/>
  <c r="T148" i="20" s="1"/>
  <c r="L149" i="20"/>
  <c r="Q149" i="20" s="1"/>
  <c r="M149" i="20"/>
  <c r="R149" i="20" s="1"/>
  <c r="N149" i="20"/>
  <c r="S149" i="20" s="1"/>
  <c r="O149" i="20"/>
  <c r="T149" i="20" s="1"/>
  <c r="L150" i="20"/>
  <c r="Q150" i="20" s="1"/>
  <c r="M150" i="20"/>
  <c r="R150" i="20" s="1"/>
  <c r="N150" i="20"/>
  <c r="S150" i="20" s="1"/>
  <c r="O150" i="20"/>
  <c r="T150" i="20" s="1"/>
  <c r="L151" i="20"/>
  <c r="Q151" i="20" s="1"/>
  <c r="M151" i="20"/>
  <c r="R151" i="20" s="1"/>
  <c r="N151" i="20"/>
  <c r="S151" i="20" s="1"/>
  <c r="O151" i="20"/>
  <c r="T151" i="20" s="1"/>
  <c r="L152" i="20"/>
  <c r="Q152" i="20" s="1"/>
  <c r="M152" i="20"/>
  <c r="R152" i="20" s="1"/>
  <c r="N152" i="20"/>
  <c r="S152" i="20" s="1"/>
  <c r="O152" i="20"/>
  <c r="T152" i="20" s="1"/>
  <c r="L153" i="20"/>
  <c r="Q153" i="20" s="1"/>
  <c r="M153" i="20"/>
  <c r="R153" i="20" s="1"/>
  <c r="N153" i="20"/>
  <c r="S153" i="20" s="1"/>
  <c r="O153" i="20"/>
  <c r="T153" i="20" s="1"/>
  <c r="L154" i="20"/>
  <c r="Q154" i="20" s="1"/>
  <c r="M154" i="20"/>
  <c r="R154" i="20" s="1"/>
  <c r="N154" i="20"/>
  <c r="S154" i="20" s="1"/>
  <c r="O154" i="20"/>
  <c r="T154" i="20" s="1"/>
  <c r="L155" i="20"/>
  <c r="Q155" i="20" s="1"/>
  <c r="M155" i="20"/>
  <c r="R155" i="20" s="1"/>
  <c r="N155" i="20"/>
  <c r="S155" i="20" s="1"/>
  <c r="O155" i="20"/>
  <c r="T155" i="20" s="1"/>
  <c r="L156" i="20"/>
  <c r="Q156" i="20" s="1"/>
  <c r="M156" i="20"/>
  <c r="R156" i="20" s="1"/>
  <c r="N156" i="20"/>
  <c r="S156" i="20" s="1"/>
  <c r="O156" i="20"/>
  <c r="T156" i="20" s="1"/>
  <c r="L157" i="20"/>
  <c r="Q157" i="20" s="1"/>
  <c r="M157" i="20"/>
  <c r="R157" i="20" s="1"/>
  <c r="N157" i="20"/>
  <c r="S157" i="20" s="1"/>
  <c r="O157" i="20"/>
  <c r="T157" i="20" s="1"/>
  <c r="L158" i="20"/>
  <c r="Q158" i="20" s="1"/>
  <c r="M158" i="20"/>
  <c r="R158" i="20" s="1"/>
  <c r="N158" i="20"/>
  <c r="S158" i="20" s="1"/>
  <c r="O158" i="20"/>
  <c r="T158" i="20" s="1"/>
  <c r="L159" i="20"/>
  <c r="Q159" i="20" s="1"/>
  <c r="M159" i="20"/>
  <c r="R159" i="20" s="1"/>
  <c r="N159" i="20"/>
  <c r="S159" i="20" s="1"/>
  <c r="O159" i="20"/>
  <c r="T159" i="20" s="1"/>
  <c r="L160" i="20"/>
  <c r="Q160" i="20" s="1"/>
  <c r="M160" i="20"/>
  <c r="R160" i="20" s="1"/>
  <c r="N160" i="20"/>
  <c r="S160" i="20" s="1"/>
  <c r="O160" i="20"/>
  <c r="T160" i="20" s="1"/>
  <c r="L161" i="20"/>
  <c r="Q161" i="20" s="1"/>
  <c r="M161" i="20"/>
  <c r="R161" i="20" s="1"/>
  <c r="N161" i="20"/>
  <c r="S161" i="20" s="1"/>
  <c r="O161" i="20"/>
  <c r="T161" i="20" s="1"/>
  <c r="L162" i="20"/>
  <c r="Q162" i="20" s="1"/>
  <c r="M162" i="20"/>
  <c r="R162" i="20" s="1"/>
  <c r="N162" i="20"/>
  <c r="S162" i="20" s="1"/>
  <c r="O162" i="20"/>
  <c r="T162" i="20" s="1"/>
  <c r="L163" i="20"/>
  <c r="Q163" i="20" s="1"/>
  <c r="M163" i="20"/>
  <c r="R163" i="20" s="1"/>
  <c r="N163" i="20"/>
  <c r="S163" i="20" s="1"/>
  <c r="O163" i="20"/>
  <c r="T163" i="20" s="1"/>
  <c r="L164" i="20"/>
  <c r="Q164" i="20" s="1"/>
  <c r="M164" i="20"/>
  <c r="R164" i="20" s="1"/>
  <c r="N164" i="20"/>
  <c r="S164" i="20" s="1"/>
  <c r="O164" i="20"/>
  <c r="T164" i="20" s="1"/>
  <c r="L165" i="20"/>
  <c r="Q165" i="20" s="1"/>
  <c r="M165" i="20"/>
  <c r="R165" i="20" s="1"/>
  <c r="N165" i="20"/>
  <c r="S165" i="20" s="1"/>
  <c r="O165" i="20"/>
  <c r="T165" i="20" s="1"/>
  <c r="L166" i="20"/>
  <c r="Q166" i="20" s="1"/>
  <c r="M166" i="20"/>
  <c r="R166" i="20" s="1"/>
  <c r="N166" i="20"/>
  <c r="S166" i="20" s="1"/>
  <c r="O166" i="20"/>
  <c r="T166" i="20" s="1"/>
  <c r="L167" i="20"/>
  <c r="Q167" i="20" s="1"/>
  <c r="M167" i="20"/>
  <c r="R167" i="20" s="1"/>
  <c r="N167" i="20"/>
  <c r="S167" i="20" s="1"/>
  <c r="O167" i="20"/>
  <c r="T167" i="20" s="1"/>
  <c r="L168" i="20"/>
  <c r="Q168" i="20" s="1"/>
  <c r="M168" i="20"/>
  <c r="R168" i="20" s="1"/>
  <c r="N168" i="20"/>
  <c r="S168" i="20" s="1"/>
  <c r="O168" i="20"/>
  <c r="T168" i="20" s="1"/>
  <c r="L169" i="20"/>
  <c r="Q169" i="20" s="1"/>
  <c r="M169" i="20"/>
  <c r="R169" i="20" s="1"/>
  <c r="N169" i="20"/>
  <c r="S169" i="20" s="1"/>
  <c r="O169" i="20"/>
  <c r="T169" i="20" s="1"/>
  <c r="L170" i="20"/>
  <c r="Q170" i="20" s="1"/>
  <c r="M170" i="20"/>
  <c r="R170" i="20" s="1"/>
  <c r="N170" i="20"/>
  <c r="S170" i="20" s="1"/>
  <c r="O170" i="20"/>
  <c r="T170" i="20" s="1"/>
  <c r="L171" i="20"/>
  <c r="Q171" i="20" s="1"/>
  <c r="M171" i="20"/>
  <c r="R171" i="20" s="1"/>
  <c r="N171" i="20"/>
  <c r="S171" i="20" s="1"/>
  <c r="O171" i="20"/>
  <c r="T171" i="20" s="1"/>
  <c r="L172" i="20"/>
  <c r="Q172" i="20" s="1"/>
  <c r="M172" i="20"/>
  <c r="R172" i="20" s="1"/>
  <c r="N172" i="20"/>
  <c r="S172" i="20" s="1"/>
  <c r="O172" i="20"/>
  <c r="T172" i="20" s="1"/>
  <c r="L173" i="20"/>
  <c r="Q173" i="20" s="1"/>
  <c r="M173" i="20"/>
  <c r="R173" i="20" s="1"/>
  <c r="N173" i="20"/>
  <c r="S173" i="20" s="1"/>
  <c r="O173" i="20"/>
  <c r="T173" i="20" s="1"/>
  <c r="L174" i="20"/>
  <c r="Q174" i="20" s="1"/>
  <c r="M174" i="20"/>
  <c r="R174" i="20" s="1"/>
  <c r="N174" i="20"/>
  <c r="S174" i="20" s="1"/>
  <c r="O174" i="20"/>
  <c r="T174" i="20" s="1"/>
  <c r="L175" i="20"/>
  <c r="Q175" i="20" s="1"/>
  <c r="M175" i="20"/>
  <c r="R175" i="20" s="1"/>
  <c r="N175" i="20"/>
  <c r="S175" i="20" s="1"/>
  <c r="O175" i="20"/>
  <c r="T175" i="20" s="1"/>
  <c r="L176" i="20"/>
  <c r="Q176" i="20" s="1"/>
  <c r="M176" i="20"/>
  <c r="R176" i="20" s="1"/>
  <c r="N176" i="20"/>
  <c r="S176" i="20" s="1"/>
  <c r="O176" i="20"/>
  <c r="T176" i="20" s="1"/>
  <c r="L177" i="20"/>
  <c r="Q177" i="20" s="1"/>
  <c r="M177" i="20"/>
  <c r="R177" i="20" s="1"/>
  <c r="N177" i="20"/>
  <c r="S177" i="20" s="1"/>
  <c r="O177" i="20"/>
  <c r="T177" i="20" s="1"/>
  <c r="L178" i="20"/>
  <c r="Q178" i="20" s="1"/>
  <c r="M178" i="20"/>
  <c r="R178" i="20" s="1"/>
  <c r="N178" i="20"/>
  <c r="S178" i="20" s="1"/>
  <c r="O178" i="20"/>
  <c r="T178" i="20" s="1"/>
  <c r="L179" i="20"/>
  <c r="Q179" i="20" s="1"/>
  <c r="M179" i="20"/>
  <c r="R179" i="20" s="1"/>
  <c r="N179" i="20"/>
  <c r="S179" i="20" s="1"/>
  <c r="O179" i="20"/>
  <c r="T179" i="20" s="1"/>
  <c r="L180" i="20"/>
  <c r="Q180" i="20" s="1"/>
  <c r="M180" i="20"/>
  <c r="R180" i="20" s="1"/>
  <c r="N180" i="20"/>
  <c r="S180" i="20" s="1"/>
  <c r="O180" i="20"/>
  <c r="T180" i="20" s="1"/>
  <c r="L181" i="20"/>
  <c r="Q181" i="20" s="1"/>
  <c r="M181" i="20"/>
  <c r="R181" i="20" s="1"/>
  <c r="N181" i="20"/>
  <c r="S181" i="20" s="1"/>
  <c r="O181" i="20"/>
  <c r="T181" i="20" s="1"/>
  <c r="L182" i="20"/>
  <c r="Q182" i="20" s="1"/>
  <c r="M182" i="20"/>
  <c r="R182" i="20" s="1"/>
  <c r="N182" i="20"/>
  <c r="S182" i="20" s="1"/>
  <c r="O182" i="20"/>
  <c r="T182" i="20" s="1"/>
  <c r="L183" i="20"/>
  <c r="Q183" i="20" s="1"/>
  <c r="M183" i="20"/>
  <c r="R183" i="20" s="1"/>
  <c r="N183" i="20"/>
  <c r="S183" i="20" s="1"/>
  <c r="O183" i="20"/>
  <c r="T183" i="20" s="1"/>
  <c r="L184" i="20"/>
  <c r="Q184" i="20" s="1"/>
  <c r="M184" i="20"/>
  <c r="R184" i="20" s="1"/>
  <c r="N184" i="20"/>
  <c r="S184" i="20" s="1"/>
  <c r="O184" i="20"/>
  <c r="T184" i="20" s="1"/>
  <c r="L185" i="20"/>
  <c r="Q185" i="20" s="1"/>
  <c r="M185" i="20"/>
  <c r="R185" i="20" s="1"/>
  <c r="N185" i="20"/>
  <c r="S185" i="20" s="1"/>
  <c r="O185" i="20"/>
  <c r="T185" i="20" s="1"/>
  <c r="L186" i="20"/>
  <c r="Q186" i="20" s="1"/>
  <c r="M186" i="20"/>
  <c r="R186" i="20" s="1"/>
  <c r="N186" i="20"/>
  <c r="S186" i="20" s="1"/>
  <c r="O186" i="20"/>
  <c r="T186" i="20" s="1"/>
  <c r="L187" i="20"/>
  <c r="Q187" i="20" s="1"/>
  <c r="M187" i="20"/>
  <c r="R187" i="20" s="1"/>
  <c r="N187" i="20"/>
  <c r="S187" i="20" s="1"/>
  <c r="O187" i="20"/>
  <c r="T187" i="20" s="1"/>
  <c r="L188" i="20"/>
  <c r="Q188" i="20" s="1"/>
  <c r="M188" i="20"/>
  <c r="R188" i="20" s="1"/>
  <c r="N188" i="20"/>
  <c r="S188" i="20" s="1"/>
  <c r="O188" i="20"/>
  <c r="T188" i="20" s="1"/>
  <c r="L189" i="20"/>
  <c r="Q189" i="20" s="1"/>
  <c r="M189" i="20"/>
  <c r="R189" i="20" s="1"/>
  <c r="N189" i="20"/>
  <c r="S189" i="20" s="1"/>
  <c r="O189" i="20"/>
  <c r="T189" i="20" s="1"/>
  <c r="L190" i="20"/>
  <c r="Q190" i="20" s="1"/>
  <c r="M190" i="20"/>
  <c r="R190" i="20" s="1"/>
  <c r="N190" i="20"/>
  <c r="S190" i="20" s="1"/>
  <c r="O190" i="20"/>
  <c r="T190" i="20" s="1"/>
  <c r="L191" i="20"/>
  <c r="Q191" i="20" s="1"/>
  <c r="M191" i="20"/>
  <c r="R191" i="20" s="1"/>
  <c r="N191" i="20"/>
  <c r="S191" i="20" s="1"/>
  <c r="O191" i="20"/>
  <c r="T191" i="20" s="1"/>
  <c r="L192" i="20"/>
  <c r="Q192" i="20" s="1"/>
  <c r="M192" i="20"/>
  <c r="R192" i="20" s="1"/>
  <c r="N192" i="20"/>
  <c r="S192" i="20" s="1"/>
  <c r="O192" i="20"/>
  <c r="T192" i="20" s="1"/>
  <c r="L193" i="20"/>
  <c r="Q193" i="20" s="1"/>
  <c r="M193" i="20"/>
  <c r="R193" i="20" s="1"/>
  <c r="N193" i="20"/>
  <c r="S193" i="20" s="1"/>
  <c r="O193" i="20"/>
  <c r="T193" i="20" s="1"/>
  <c r="L194" i="20"/>
  <c r="Q194" i="20" s="1"/>
  <c r="M194" i="20"/>
  <c r="R194" i="20" s="1"/>
  <c r="N194" i="20"/>
  <c r="S194" i="20" s="1"/>
  <c r="O194" i="20"/>
  <c r="T194" i="20" s="1"/>
  <c r="L195" i="20"/>
  <c r="Q195" i="20" s="1"/>
  <c r="M195" i="20"/>
  <c r="R195" i="20" s="1"/>
  <c r="N195" i="20"/>
  <c r="S195" i="20" s="1"/>
  <c r="O195" i="20"/>
  <c r="T195" i="20" s="1"/>
  <c r="L196" i="20"/>
  <c r="Q196" i="20" s="1"/>
  <c r="M196" i="20"/>
  <c r="R196" i="20" s="1"/>
  <c r="N196" i="20"/>
  <c r="S196" i="20" s="1"/>
  <c r="O196" i="20"/>
  <c r="T196" i="20" s="1"/>
  <c r="L197" i="20"/>
  <c r="Q197" i="20" s="1"/>
  <c r="M197" i="20"/>
  <c r="R197" i="20" s="1"/>
  <c r="N197" i="20"/>
  <c r="S197" i="20" s="1"/>
  <c r="O197" i="20"/>
  <c r="T197" i="20" s="1"/>
  <c r="L198" i="20"/>
  <c r="Q198" i="20" s="1"/>
  <c r="M198" i="20"/>
  <c r="R198" i="20" s="1"/>
  <c r="N198" i="20"/>
  <c r="S198" i="20" s="1"/>
  <c r="O198" i="20"/>
  <c r="T198" i="20" s="1"/>
  <c r="L199" i="20"/>
  <c r="Q199" i="20" s="1"/>
  <c r="M199" i="20"/>
  <c r="R199" i="20" s="1"/>
  <c r="N199" i="20"/>
  <c r="S199" i="20" s="1"/>
  <c r="O199" i="20"/>
  <c r="T199" i="20" s="1"/>
  <c r="L200" i="20"/>
  <c r="Q200" i="20" s="1"/>
  <c r="M200" i="20"/>
  <c r="R200" i="20" s="1"/>
  <c r="N200" i="20"/>
  <c r="S200" i="20" s="1"/>
  <c r="O200" i="20"/>
  <c r="T200" i="20" s="1"/>
  <c r="L201" i="20"/>
  <c r="Q201" i="20" s="1"/>
  <c r="M201" i="20"/>
  <c r="R201" i="20" s="1"/>
  <c r="N201" i="20"/>
  <c r="S201" i="20" s="1"/>
  <c r="O201" i="20"/>
  <c r="T201" i="20" s="1"/>
  <c r="L202" i="20"/>
  <c r="Q202" i="20" s="1"/>
  <c r="M202" i="20"/>
  <c r="R202" i="20" s="1"/>
  <c r="N202" i="20"/>
  <c r="S202" i="20" s="1"/>
  <c r="O202" i="20"/>
  <c r="T202" i="20" s="1"/>
  <c r="L203" i="20"/>
  <c r="Q203" i="20" s="1"/>
  <c r="M203" i="20"/>
  <c r="R203" i="20" s="1"/>
  <c r="N203" i="20"/>
  <c r="S203" i="20" s="1"/>
  <c r="O203" i="20"/>
  <c r="T203" i="20" s="1"/>
  <c r="L204" i="20"/>
  <c r="Q204" i="20" s="1"/>
  <c r="M204" i="20"/>
  <c r="R204" i="20" s="1"/>
  <c r="N204" i="20"/>
  <c r="S204" i="20" s="1"/>
  <c r="O204" i="20"/>
  <c r="T204" i="20" s="1"/>
  <c r="L205" i="20"/>
  <c r="Q205" i="20" s="1"/>
  <c r="M205" i="20"/>
  <c r="R205" i="20" s="1"/>
  <c r="N205" i="20"/>
  <c r="S205" i="20" s="1"/>
  <c r="O205" i="20"/>
  <c r="T205" i="20" s="1"/>
  <c r="L206" i="20"/>
  <c r="Q206" i="20" s="1"/>
  <c r="M206" i="20"/>
  <c r="R206" i="20" s="1"/>
  <c r="N206" i="20"/>
  <c r="S206" i="20" s="1"/>
  <c r="O206" i="20"/>
  <c r="T206" i="20" s="1"/>
  <c r="L207" i="20"/>
  <c r="Q207" i="20" s="1"/>
  <c r="M207" i="20"/>
  <c r="R207" i="20" s="1"/>
  <c r="N207" i="20"/>
  <c r="S207" i="20" s="1"/>
  <c r="O207" i="20"/>
  <c r="T207" i="20" s="1"/>
  <c r="L208" i="20"/>
  <c r="Q208" i="20" s="1"/>
  <c r="M208" i="20"/>
  <c r="R208" i="20" s="1"/>
  <c r="N208" i="20"/>
  <c r="S208" i="20" s="1"/>
  <c r="O208" i="20"/>
  <c r="T208" i="20" s="1"/>
  <c r="L209" i="20"/>
  <c r="Q209" i="20" s="1"/>
  <c r="M209" i="20"/>
  <c r="R209" i="20" s="1"/>
  <c r="N209" i="20"/>
  <c r="S209" i="20" s="1"/>
  <c r="O209" i="20"/>
  <c r="T209" i="20" s="1"/>
  <c r="L210" i="20"/>
  <c r="Q210" i="20" s="1"/>
  <c r="M210" i="20"/>
  <c r="R210" i="20" s="1"/>
  <c r="N210" i="20"/>
  <c r="S210" i="20" s="1"/>
  <c r="O210" i="20"/>
  <c r="T210" i="20" s="1"/>
  <c r="L211" i="20"/>
  <c r="Q211" i="20" s="1"/>
  <c r="M211" i="20"/>
  <c r="R211" i="20" s="1"/>
  <c r="N211" i="20"/>
  <c r="S211" i="20" s="1"/>
  <c r="O211" i="20"/>
  <c r="T211" i="20" s="1"/>
  <c r="L212" i="20"/>
  <c r="Q212" i="20" s="1"/>
  <c r="M212" i="20"/>
  <c r="R212" i="20" s="1"/>
  <c r="N212" i="20"/>
  <c r="S212" i="20" s="1"/>
  <c r="O212" i="20"/>
  <c r="T212" i="20" s="1"/>
  <c r="L213" i="20"/>
  <c r="Q213" i="20" s="1"/>
  <c r="M213" i="20"/>
  <c r="R213" i="20" s="1"/>
  <c r="N213" i="20"/>
  <c r="S213" i="20" s="1"/>
  <c r="O213" i="20"/>
  <c r="T213" i="20" s="1"/>
  <c r="L214" i="20"/>
  <c r="Q214" i="20" s="1"/>
  <c r="M214" i="20"/>
  <c r="R214" i="20" s="1"/>
  <c r="N214" i="20"/>
  <c r="S214" i="20" s="1"/>
  <c r="O214" i="20"/>
  <c r="T214" i="20" s="1"/>
  <c r="L215" i="20"/>
  <c r="Q215" i="20" s="1"/>
  <c r="M215" i="20"/>
  <c r="R215" i="20" s="1"/>
  <c r="N215" i="20"/>
  <c r="S215" i="20" s="1"/>
  <c r="O215" i="20"/>
  <c r="T215" i="20" s="1"/>
  <c r="L216" i="20"/>
  <c r="Q216" i="20" s="1"/>
  <c r="M216" i="20"/>
  <c r="R216" i="20" s="1"/>
  <c r="N216" i="20"/>
  <c r="S216" i="20" s="1"/>
  <c r="O216" i="20"/>
  <c r="T216" i="20" s="1"/>
  <c r="L217" i="20"/>
  <c r="Q217" i="20" s="1"/>
  <c r="M217" i="20"/>
  <c r="R217" i="20" s="1"/>
  <c r="N217" i="20"/>
  <c r="S217" i="20" s="1"/>
  <c r="O217" i="20"/>
  <c r="T217" i="20" s="1"/>
  <c r="L218" i="20"/>
  <c r="Q218" i="20" s="1"/>
  <c r="M218" i="20"/>
  <c r="R218" i="20" s="1"/>
  <c r="N218" i="20"/>
  <c r="S218" i="20" s="1"/>
  <c r="O218" i="20"/>
  <c r="T218" i="20" s="1"/>
  <c r="L219" i="20"/>
  <c r="Q219" i="20" s="1"/>
  <c r="M219" i="20"/>
  <c r="R219" i="20" s="1"/>
  <c r="N219" i="20"/>
  <c r="S219" i="20" s="1"/>
  <c r="O219" i="20"/>
  <c r="T219" i="20" s="1"/>
  <c r="L220" i="20"/>
  <c r="Q220" i="20" s="1"/>
  <c r="M220" i="20"/>
  <c r="R220" i="20" s="1"/>
  <c r="N220" i="20"/>
  <c r="S220" i="20" s="1"/>
  <c r="O220" i="20"/>
  <c r="T220" i="20" s="1"/>
  <c r="L221" i="20"/>
  <c r="Q221" i="20" s="1"/>
  <c r="M221" i="20"/>
  <c r="R221" i="20" s="1"/>
  <c r="N221" i="20"/>
  <c r="S221" i="20" s="1"/>
  <c r="O221" i="20"/>
  <c r="T221" i="20" s="1"/>
  <c r="L222" i="20"/>
  <c r="Q222" i="20" s="1"/>
  <c r="M222" i="20"/>
  <c r="R222" i="20" s="1"/>
  <c r="N222" i="20"/>
  <c r="S222" i="20" s="1"/>
  <c r="O222" i="20"/>
  <c r="T222" i="20" s="1"/>
  <c r="L223" i="20"/>
  <c r="Q223" i="20" s="1"/>
  <c r="M223" i="20"/>
  <c r="R223" i="20" s="1"/>
  <c r="N223" i="20"/>
  <c r="S223" i="20" s="1"/>
  <c r="O223" i="20"/>
  <c r="T223" i="20" s="1"/>
  <c r="L224" i="20"/>
  <c r="Q224" i="20" s="1"/>
  <c r="M224" i="20"/>
  <c r="R224" i="20" s="1"/>
  <c r="N224" i="20"/>
  <c r="S224" i="20" s="1"/>
  <c r="O224" i="20"/>
  <c r="T224" i="20" s="1"/>
  <c r="O7" i="20"/>
  <c r="T7" i="20" s="1"/>
  <c r="N7" i="20"/>
  <c r="S7" i="20" s="1"/>
  <c r="M7" i="20"/>
  <c r="R7" i="20" s="1"/>
  <c r="L7" i="20"/>
  <c r="Q7" i="20" s="1"/>
  <c r="E19" i="4"/>
  <c r="G19" i="4" s="1"/>
  <c r="H19" i="4" s="1"/>
  <c r="G113" i="6"/>
  <c r="H113" i="6" s="1"/>
  <c r="G111" i="6"/>
  <c r="H111" i="6" s="1"/>
  <c r="G110" i="6"/>
  <c r="H110" i="6" s="1"/>
  <c r="G109" i="6"/>
  <c r="H109" i="6" s="1"/>
  <c r="G107" i="6"/>
  <c r="H107" i="6" s="1"/>
  <c r="G106" i="6"/>
  <c r="H106" i="6" s="1"/>
  <c r="G105" i="6"/>
  <c r="H105" i="6" s="1"/>
  <c r="G103" i="6"/>
  <c r="H103" i="6" s="1"/>
  <c r="G102" i="6"/>
  <c r="H102" i="6" s="1"/>
  <c r="G94" i="6"/>
  <c r="H94" i="6"/>
  <c r="G92" i="6"/>
  <c r="H92" i="6"/>
  <c r="G91" i="6"/>
  <c r="H91" i="6" s="1"/>
  <c r="G90" i="6"/>
  <c r="H90" i="6" s="1"/>
  <c r="G88" i="6"/>
  <c r="H88" i="6" s="1"/>
  <c r="G87" i="6"/>
  <c r="H87" i="6" s="1"/>
  <c r="G86" i="6"/>
  <c r="H86" i="6" s="1"/>
  <c r="G84" i="6"/>
  <c r="H84" i="6" s="1"/>
  <c r="G83" i="6"/>
  <c r="H83" i="6" s="1"/>
  <c r="E77" i="6"/>
  <c r="G77" i="6" s="1"/>
  <c r="H77" i="6" s="1"/>
  <c r="G70" i="6"/>
  <c r="H70" i="6" s="1"/>
  <c r="G75" i="6"/>
  <c r="H75" i="6" s="1"/>
  <c r="G73" i="6"/>
  <c r="H73" i="6" s="1"/>
  <c r="G72" i="6"/>
  <c r="H72" i="6" s="1"/>
  <c r="G71" i="6"/>
  <c r="H71" i="6" s="1"/>
  <c r="G69" i="6"/>
  <c r="H69" i="6" s="1"/>
  <c r="G68" i="6"/>
  <c r="H68" i="6" s="1"/>
  <c r="G67" i="6"/>
  <c r="H67" i="6" s="1"/>
  <c r="G65" i="6"/>
  <c r="H65" i="6" s="1"/>
  <c r="G64" i="6"/>
  <c r="H64" i="6" s="1"/>
  <c r="E58" i="6"/>
  <c r="G58" i="6" s="1"/>
  <c r="H58" i="6" s="1"/>
  <c r="G57" i="6"/>
  <c r="H57" i="6" s="1"/>
  <c r="G56" i="6"/>
  <c r="H56" i="6" s="1"/>
  <c r="G55" i="6"/>
  <c r="H55" i="6" s="1"/>
  <c r="G54" i="6"/>
  <c r="H54" i="6" s="1"/>
  <c r="G53" i="6"/>
  <c r="H53" i="6" s="1"/>
  <c r="G52" i="6"/>
  <c r="H52" i="6" s="1"/>
  <c r="G51" i="6"/>
  <c r="H51" i="6" s="1"/>
  <c r="G50" i="6"/>
  <c r="H50" i="6" s="1"/>
  <c r="G49" i="6"/>
  <c r="H49" i="6" s="1"/>
  <c r="G48" i="6"/>
  <c r="H48" i="6" s="1"/>
  <c r="G47" i="6"/>
  <c r="H47" i="6" s="1"/>
  <c r="G46" i="6"/>
  <c r="H46" i="6" s="1"/>
  <c r="G45" i="6"/>
  <c r="H45" i="6" s="1"/>
  <c r="G18" i="4"/>
  <c r="H18" i="4" s="1"/>
  <c r="G17" i="4"/>
  <c r="H17" i="4" s="1"/>
  <c r="G12" i="4"/>
  <c r="H12" i="4" s="1"/>
  <c r="G11" i="4"/>
  <c r="H11" i="4" s="1"/>
  <c r="G10" i="4"/>
  <c r="H10" i="4" s="1"/>
  <c r="G9" i="4"/>
  <c r="H9" i="4" s="1"/>
  <c r="G8" i="4"/>
  <c r="H8" i="4" s="1"/>
  <c r="G7" i="4"/>
  <c r="H7" i="4" s="1"/>
  <c r="G6" i="4"/>
  <c r="H6" i="4" s="1"/>
  <c r="G39" i="6"/>
  <c r="H39" i="6" s="1"/>
  <c r="G38" i="6"/>
  <c r="H38" i="6" s="1"/>
  <c r="G37" i="6"/>
  <c r="H37" i="6" s="1"/>
  <c r="G36" i="6"/>
  <c r="H36" i="6" s="1"/>
  <c r="G35" i="6"/>
  <c r="H35" i="6" s="1"/>
  <c r="G34" i="6"/>
  <c r="H34" i="6" s="1"/>
  <c r="G33" i="6"/>
  <c r="H33" i="6" s="1"/>
  <c r="G32" i="6"/>
  <c r="H32" i="6" s="1"/>
  <c r="G31" i="6"/>
  <c r="H31" i="6" s="1"/>
  <c r="G30" i="6"/>
  <c r="H30" i="6" s="1"/>
  <c r="G29" i="6"/>
  <c r="H29" i="6" s="1"/>
  <c r="G28" i="6"/>
  <c r="H28" i="6" s="1"/>
  <c r="G27" i="6"/>
  <c r="H27" i="6" s="1"/>
  <c r="G26" i="6"/>
  <c r="H26" i="6" s="1"/>
  <c r="G20" i="6"/>
  <c r="H20" i="6" s="1"/>
  <c r="G19" i="6"/>
  <c r="H19" i="6" s="1"/>
  <c r="G18" i="6"/>
  <c r="H18" i="6" s="1"/>
  <c r="G17" i="6"/>
  <c r="H17" i="6" s="1"/>
  <c r="G16" i="6"/>
  <c r="H16" i="6" s="1"/>
  <c r="G15" i="6"/>
  <c r="H15" i="6" s="1"/>
  <c r="G14" i="6"/>
  <c r="H14" i="6" s="1"/>
  <c r="G13" i="6"/>
  <c r="H13" i="6" s="1"/>
  <c r="G12" i="6"/>
  <c r="H12" i="6" s="1"/>
  <c r="G11" i="6"/>
  <c r="H11" i="6" s="1"/>
  <c r="G10" i="6"/>
  <c r="H10" i="6" s="1"/>
  <c r="G9" i="6"/>
  <c r="H9" i="6" s="1"/>
  <c r="G8" i="6"/>
  <c r="H8" i="6" s="1"/>
  <c r="G7" i="6"/>
  <c r="H7" i="6" s="1"/>
  <c r="G85" i="6"/>
  <c r="H85" i="6" s="1"/>
  <c r="E59" i="6"/>
  <c r="G59" i="6" s="1"/>
  <c r="H59" i="6" s="1"/>
  <c r="I210" i="15"/>
  <c r="J210" i="15" s="1"/>
  <c r="I156" i="15"/>
  <c r="J156" i="15" s="1"/>
  <c r="I138" i="15"/>
  <c r="J138" i="15" s="1"/>
  <c r="I103" i="15"/>
  <c r="J103" i="15" s="1"/>
  <c r="G66" i="6"/>
  <c r="H66" i="6" s="1"/>
  <c r="F211" i="15" l="1"/>
  <c r="I139" i="15"/>
  <c r="J139" i="15" s="1"/>
  <c r="I157" i="15"/>
  <c r="J157" i="15" s="1"/>
  <c r="G175" i="15"/>
  <c r="I211" i="15"/>
  <c r="J211" i="15" s="1"/>
  <c r="F175" i="15"/>
  <c r="F176" i="15" s="1"/>
  <c r="I176" i="15" s="1"/>
  <c r="J176" i="15" s="1"/>
  <c r="F212" i="15"/>
  <c r="I212" i="15" s="1"/>
  <c r="J212" i="15" s="1"/>
  <c r="I104" i="15"/>
  <c r="J104" i="15" s="1"/>
  <c r="I193" i="15"/>
  <c r="J193" i="15" s="1"/>
  <c r="I36" i="15"/>
  <c r="J36" i="15" s="1"/>
  <c r="I206" i="15"/>
  <c r="J206" i="15" s="1"/>
  <c r="I170" i="15"/>
  <c r="J170" i="15" s="1"/>
  <c r="I35" i="15"/>
  <c r="J35" i="15" s="1"/>
  <c r="I192" i="15"/>
  <c r="J192" i="15" s="1"/>
  <c r="E97" i="6"/>
  <c r="G97" i="6" s="1"/>
  <c r="H97" i="6" s="1"/>
  <c r="E78" i="6"/>
  <c r="G78" i="6" s="1"/>
  <c r="H78" i="6" s="1"/>
  <c r="G93" i="6"/>
  <c r="H93" i="6" s="1"/>
  <c r="E116" i="6"/>
  <c r="G116" i="6" s="1"/>
  <c r="H116" i="6" s="1"/>
  <c r="I175" i="15" l="1"/>
  <c r="J175" i="15" s="1"/>
</calcChain>
</file>

<file path=xl/sharedStrings.xml><?xml version="1.0" encoding="utf-8"?>
<sst xmlns="http://schemas.openxmlformats.org/spreadsheetml/2006/main" count="2238" uniqueCount="425">
  <si>
    <t>CNEAP</t>
  </si>
  <si>
    <t>Privé</t>
  </si>
  <si>
    <t>Temps Plein</t>
  </si>
  <si>
    <t>Cycle orientation collège</t>
  </si>
  <si>
    <t>Classe de 4ème de l'EA</t>
  </si>
  <si>
    <t>Classe de 3ème de l'EA</t>
  </si>
  <si>
    <t>Bac Pro</t>
  </si>
  <si>
    <t>Public</t>
  </si>
  <si>
    <t>BTSA 1/2-D.A.R.C.</t>
  </si>
  <si>
    <t>BTSA 2/2-D.A.R.C.</t>
  </si>
  <si>
    <t>Bac Techno</t>
  </si>
  <si>
    <t>Bac Techno 2/2-STAV</t>
  </si>
  <si>
    <t>Cycle détermination lycée</t>
  </si>
  <si>
    <t>Cycle détermination lycée 1/1-Seconde générale technolo</t>
  </si>
  <si>
    <t>UNMFREO</t>
  </si>
  <si>
    <t>Seconde Pro</t>
  </si>
  <si>
    <t>Bac Pro 1/2-GMNF</t>
  </si>
  <si>
    <t>Seconde Pro 1/1-Serv pers et territoires</t>
  </si>
  <si>
    <t>Bac Pro 2/2-GMNF</t>
  </si>
  <si>
    <t>BTSA 1/2-ACSE</t>
  </si>
  <si>
    <t>BTSA 2/2-ACSE</t>
  </si>
  <si>
    <t>Bac Pro 1/2-Productions aquacoles</t>
  </si>
  <si>
    <t>Bac Pro 1/2-Tech-conseil vente animal</t>
  </si>
  <si>
    <t>Bac Pro 2/2-Commerce</t>
  </si>
  <si>
    <t>Bac Pro 2/2-Productions aquacoles</t>
  </si>
  <si>
    <t>Bac Pro 2/2-Tech-conseil vente animal</t>
  </si>
  <si>
    <t>BTSA 1/2-ANABIOTEC</t>
  </si>
  <si>
    <t>BTSA 2/2-ANABIOTEC</t>
  </si>
  <si>
    <t>Bac Pro 1/2-Agroéquipement</t>
  </si>
  <si>
    <t>Bac Pro 2/2-Agroéquipement</t>
  </si>
  <si>
    <t>BTSA 1/2-Aménagements paysagers</t>
  </si>
  <si>
    <t>BTSA 1/2-Production horticole</t>
  </si>
  <si>
    <t>BTSA 1/2-Productions animales</t>
  </si>
  <si>
    <t>BTSA 2/2-Aménagements paysagers</t>
  </si>
  <si>
    <t>BTSA 2/2-Production horticole</t>
  </si>
  <si>
    <t>BTSA 2/2-Productions animales</t>
  </si>
  <si>
    <t>BTSA 1/2-Gestion forestière</t>
  </si>
  <si>
    <t>BTSA 2/2-Gestion forestière</t>
  </si>
  <si>
    <t>BTSA 1/2-Génie équipements agri.</t>
  </si>
  <si>
    <t>BTSA 2/2-Génie équipements agri.</t>
  </si>
  <si>
    <t>1er cycle supérieur</t>
  </si>
  <si>
    <t>CAP 1/2-Fleuriste</t>
  </si>
  <si>
    <t>CAP 2/2-Fleuriste</t>
  </si>
  <si>
    <t>Bac Pro 1/2-Maintenance des matériels/Option A : Agricoles</t>
  </si>
  <si>
    <t>Bac Pro 2/2-Maintenance des matériels/Option A : Agricoles</t>
  </si>
  <si>
    <t>BTSA 1/1-Gestion forestière</t>
  </si>
  <si>
    <t>BTS 2/2-Quali Indus Alim Bio Indu</t>
  </si>
  <si>
    <t>Bac Pro 1/2-Maintenance des matériels/Option B : Trav pub manut</t>
  </si>
  <si>
    <t>Bac Pro 2/2-Maintenance des matériels/Option B : Trav pub manut</t>
  </si>
  <si>
    <t>CAP 1/2-Sellier-harnacheur</t>
  </si>
  <si>
    <t>BTSA 1/2-Aquaculture</t>
  </si>
  <si>
    <t>CAP 2/2-Sellier-harnacheur</t>
  </si>
  <si>
    <t>BTSA 2/2-Aquaculture</t>
  </si>
  <si>
    <t>BTSA 1/2-STA/Alim et processus techno</t>
  </si>
  <si>
    <t>BTSA 1/2-STA/Produits laitiers</t>
  </si>
  <si>
    <t>BTSA 1/2-STA/Viandes et prod pêche</t>
  </si>
  <si>
    <t>BTSA 1/2-STA/Produits céréaliers</t>
  </si>
  <si>
    <t>Seconde Pro 1/1-Education nationale/Cultures marines</t>
  </si>
  <si>
    <t>BTSA 1/2-Technico-commercial</t>
  </si>
  <si>
    <t>BTSA 2/2-STA/Alim et processus techno</t>
  </si>
  <si>
    <t>Bac Pro 1/2-Aménagements paysagers</t>
  </si>
  <si>
    <t>Bac Pro 1/2-Labo contrôle qualité</t>
  </si>
  <si>
    <t>Bac Pro 1/2-Tech conseil vente alim./Prod alimentaires</t>
  </si>
  <si>
    <t>BTSA 1/2-Agronomie-prod. végétales</t>
  </si>
  <si>
    <t>BTSA 2/2-STA/Produits laitiers</t>
  </si>
  <si>
    <t>Bac Pro 1/2-Bio industries transformation</t>
  </si>
  <si>
    <t>Bac Pro 1/2-Tech conseil vente alim./Vins et spiritueux</t>
  </si>
  <si>
    <t>BTSA 2/2-STA/Viandes et prod pêche</t>
  </si>
  <si>
    <t>BTSA 2/2-STA/Produits céréaliers</t>
  </si>
  <si>
    <t>Bac Pro 1/2-Cultures marines</t>
  </si>
  <si>
    <t>BTSA 1/2-GEMEAU</t>
  </si>
  <si>
    <t>BTSA 1/2-GPN</t>
  </si>
  <si>
    <t>BTSA 2/2-Technico-commercial</t>
  </si>
  <si>
    <t>Bac Pro 1/2-C.G.entr sect canin félin</t>
  </si>
  <si>
    <t>Bac Pro 2/2-Aménagements paysagers</t>
  </si>
  <si>
    <t>Bac Pro 2/2-Labo contrôle qualité</t>
  </si>
  <si>
    <t>Bac Pro 2/2-Tech conseil vente alim./Prod alimentaires</t>
  </si>
  <si>
    <t>BTSA 2/2-Agronomie-prod. végétales</t>
  </si>
  <si>
    <t>Bac Pro 1/2-Forêt</t>
  </si>
  <si>
    <t>Bac Pro 2/2-Tech cons vte prod jardin</t>
  </si>
  <si>
    <t>Bac Pro 2/2-Bio industries transformation</t>
  </si>
  <si>
    <t>Bac Pro 2/2-Tech conseil vente alim./Vins et spiritueux</t>
  </si>
  <si>
    <t>BTSA 1/1-Technico-commercial</t>
  </si>
  <si>
    <t>Seconde Pro 1/1-Tech Expériment Animale</t>
  </si>
  <si>
    <t>Bac Pro 2/2-Cultures marines</t>
  </si>
  <si>
    <t>BTSA 1/1-GEMEAU</t>
  </si>
  <si>
    <t>BTSA 1/2-Dvpt anim terr ruraux</t>
  </si>
  <si>
    <t>BTSA 2/2-GEMEAU</t>
  </si>
  <si>
    <t>BTSA 2/2-GPN</t>
  </si>
  <si>
    <t>Bac Pro 1/2-Serv pers territoires</t>
  </si>
  <si>
    <t>Bac Pro 2/2-C.G.entr sect canin félin</t>
  </si>
  <si>
    <t>Bac Pro 2/2-Productions horticoles</t>
  </si>
  <si>
    <t>Bac Pro 1/2-C. G entreprise hippique</t>
  </si>
  <si>
    <t>Bac Pro 2/2-Forêt</t>
  </si>
  <si>
    <t>BTSA 1/1-GPN</t>
  </si>
  <si>
    <t>Bac Pro 1/2-Technicien expé animale</t>
  </si>
  <si>
    <t>Total général</t>
  </si>
  <si>
    <t>Total Privé</t>
  </si>
  <si>
    <t>%</t>
  </si>
  <si>
    <t>BTSA, BTS</t>
  </si>
  <si>
    <t>CAPA, CAP</t>
  </si>
  <si>
    <t>Effectifs du privé selon le type de contrat</t>
  </si>
  <si>
    <t>Total 1er cycle supérieur</t>
  </si>
  <si>
    <t>Total Bac Techno</t>
  </si>
  <si>
    <t>Total Seconde Pro</t>
  </si>
  <si>
    <t>Année</t>
  </si>
  <si>
    <t>Durée</t>
  </si>
  <si>
    <t>Evolution nombre d'élèves</t>
  </si>
  <si>
    <t>- les tableaux 1 à 4 sont "chaînés" selon un degré de détail croissant</t>
  </si>
  <si>
    <t xml:space="preserve">Nota : </t>
  </si>
  <si>
    <t>2ème cycle professionnel</t>
  </si>
  <si>
    <t>2ème cycle général et tec</t>
  </si>
  <si>
    <t>1er cycle</t>
  </si>
  <si>
    <t>Bac Pro 1/2-Gestion Administration</t>
  </si>
  <si>
    <t>Bac Pro 2/2-C. G entreprise hippique</t>
  </si>
  <si>
    <t>Bac Pro 2/2-Serv pers territoires</t>
  </si>
  <si>
    <t>Bac Pro 2/2-Technicien expé animale</t>
  </si>
  <si>
    <t>BTSA 2/2-Dvpt anim terr ruraux</t>
  </si>
  <si>
    <t>Total 1er cycle</t>
  </si>
  <si>
    <t>Total 2ème cycle général et tec</t>
  </si>
  <si>
    <t>Total 2ème cycle professionnel</t>
  </si>
  <si>
    <t>UNREP</t>
  </si>
  <si>
    <t>CAP 2/2-Maintenance des matériels/Tracteurs et mat agri</t>
  </si>
  <si>
    <t>Bac Pro 2/2-Gestion Administration</t>
  </si>
  <si>
    <t>BTSA 1/2-Viticulture Oenologie</t>
  </si>
  <si>
    <t>BTSA 2/2-Viticulture Oenologie</t>
  </si>
  <si>
    <t>CAPA 1/2-Jardinier paysagiste</t>
  </si>
  <si>
    <t>CAPA 1/2-Maréchal ferrant</t>
  </si>
  <si>
    <t>CAPA 1/2-Métiers de l'agriculture</t>
  </si>
  <si>
    <t>CAPA 1/2-SAPVER</t>
  </si>
  <si>
    <t>BTS 1/2-Technico commercial</t>
  </si>
  <si>
    <t>Bac Techno 1/2-STL/Sces physiques chim labo</t>
  </si>
  <si>
    <t>Seconde Pro 1/1-Education nationale/Maintenance des matériels</t>
  </si>
  <si>
    <t>CAP 1/2-Maintenance des matériels/Matériels d'espaces verts</t>
  </si>
  <si>
    <t>CAPA 1/2-Palefrenier soigneur</t>
  </si>
  <si>
    <t>CAPA 2/2-Jardinier paysagiste</t>
  </si>
  <si>
    <t>CAPA 2/2-Maréchal ferrant</t>
  </si>
  <si>
    <t>CAPA 2/2-Métiers de l'agriculture</t>
  </si>
  <si>
    <t>CAPA 2/2-SAPVER</t>
  </si>
  <si>
    <t>BTS 2/2-Technico commercial</t>
  </si>
  <si>
    <t>4ème de l'EA</t>
  </si>
  <si>
    <t>3ème de l'EA</t>
  </si>
  <si>
    <t>Bac Techno 2/2-STL/Sces physiques chim labo</t>
  </si>
  <si>
    <t>CAP 2/2-Maintenance des matériels/Matériels d'espaces verts</t>
  </si>
  <si>
    <t>CAPA-CAP</t>
  </si>
  <si>
    <t>Total CAPA-CAP</t>
  </si>
  <si>
    <t xml:space="preserve">Bac Pro </t>
  </si>
  <si>
    <t xml:space="preserve">Total Bac Pro </t>
  </si>
  <si>
    <t>BTSA-BTS</t>
  </si>
  <si>
    <t>Total BTSA-BTS</t>
  </si>
  <si>
    <t>CPGE</t>
  </si>
  <si>
    <t>Total CPGE</t>
  </si>
  <si>
    <t>Seconde Pro 1/1-Alimentation Bio ind Labo</t>
  </si>
  <si>
    <t>Seconde Pro 1/1-Conseil vente</t>
  </si>
  <si>
    <t>Seconde Pro 1/1-Nature Jard Paysage Forêt</t>
  </si>
  <si>
    <t>Seconde Pro 1/1-Productions</t>
  </si>
  <si>
    <t>CAPA 1/2-Agriculture régions chaudes</t>
  </si>
  <si>
    <t>CAPA 1/2-Lad cavalier d'entrainement</t>
  </si>
  <si>
    <t>CAPA 1/2-Travaux forestiers</t>
  </si>
  <si>
    <t>CAPA 2/2-Agriculture régions chaudes</t>
  </si>
  <si>
    <t>CAPA 2/2-Lad cavalier d'entrainement</t>
  </si>
  <si>
    <t>CAPA 2/2-Travaux forestiers</t>
  </si>
  <si>
    <t>CAPA 2/2-Palefrenier soigneur</t>
  </si>
  <si>
    <t>Bac Pro 1/2-CGEA</t>
  </si>
  <si>
    <t>Bac Pro 1/2-CGEVV</t>
  </si>
  <si>
    <t>Bac Pro 2/2-CGEA</t>
  </si>
  <si>
    <t>Bac Pro 2/2-CGEVV</t>
  </si>
  <si>
    <t>CPGE 1/1-ATS Bio</t>
  </si>
  <si>
    <t>CPGE 1/1-ATS Paysage</t>
  </si>
  <si>
    <t>CPGE 1/2-BCPST</t>
  </si>
  <si>
    <t>CPGE 1/2-Technologie biologie</t>
  </si>
  <si>
    <t>CPGE 2/2-BCPST</t>
  </si>
  <si>
    <t>CPGE 2/2-Technologie biologie</t>
  </si>
  <si>
    <t xml:space="preserve">Evo </t>
  </si>
  <si>
    <t>Sans affiliation</t>
  </si>
  <si>
    <t>Bac général</t>
  </si>
  <si>
    <t>Total Bac général</t>
  </si>
  <si>
    <t>Cycle orientation collège 1/2-Classe de 4ème de l'EA</t>
  </si>
  <si>
    <t>Cycle orientation collège 2/2-Classe de 3ème de l'EA</t>
  </si>
  <si>
    <t>Bac Techno 1/2-STAV (2019)</t>
  </si>
  <si>
    <t>Bac Techno 1/2-STL/Biochimie Biologie Biotec</t>
  </si>
  <si>
    <t>Bac général 1/2-Bac général</t>
  </si>
  <si>
    <t>Seconde Pro 1/1-Education nationale/Metiers Relation Client</t>
  </si>
  <si>
    <t>Bac Pro 1/2-Conduite prod horticoles</t>
  </si>
  <si>
    <t>Bac Pro 2/2-Vente</t>
  </si>
  <si>
    <t>BTS 1/2-Bioanalyses et contrôles</t>
  </si>
  <si>
    <t>BTS 1/2-Systèmes numériques/Informatique et réseaux</t>
  </si>
  <si>
    <t>Section</t>
  </si>
  <si>
    <t>Bac Techno 2/2-STL/Biochimie Biologie Biotec</t>
  </si>
  <si>
    <t>Bac général 2/2-Bac général</t>
  </si>
  <si>
    <t>Effectifs du public et du privé selon l'organisme d'affiliation</t>
  </si>
  <si>
    <t>Privé global</t>
  </si>
  <si>
    <t>Privé UNMFREO</t>
  </si>
  <si>
    <t>Privé CNEAP</t>
  </si>
  <si>
    <t>Privé UNREP</t>
  </si>
  <si>
    <t>Evolution nb</t>
  </si>
  <si>
    <t>Evolution %</t>
  </si>
  <si>
    <t xml:space="preserve">- Champ: élèves de l'enseignement agricole y compris étudiants de l'enseignement supérieur court (BTSA et CPGE)- hors étudiants de l'enseignement supérieur long, hors Dima </t>
  </si>
  <si>
    <t>- les effectifs sont mesurés début octobre de l'année N de l'année scolaire (N,N+1) sauf pour Wallis et Futuna et Nouvelle Calédonie dont les effectifs sont mesurés en mars de l'année N</t>
  </si>
  <si>
    <t>- Application informatique source : DeciEA</t>
  </si>
  <si>
    <t>2020-2021</t>
  </si>
  <si>
    <t>2021-2022</t>
  </si>
  <si>
    <t>2022-2023</t>
  </si>
  <si>
    <t>2023-2024</t>
  </si>
  <si>
    <t>Bac Techno 2/2-STAV (2019)</t>
  </si>
  <si>
    <t>Seconde Pro 1/1-Education nationale/Assist gest org activités</t>
  </si>
  <si>
    <t>Seconde Pro 1/1-Education nationale/Gest pollut protect envir</t>
  </si>
  <si>
    <t>Seconde Pro 1/1-Education nationale/Métier Maint Mat Vehicule</t>
  </si>
  <si>
    <t>Seconde Pro 1/1-Education nationale/Pilote ligne propduction</t>
  </si>
  <si>
    <t>Seconde Pro 1/1-Education nationale/Technicien construct bois</t>
  </si>
  <si>
    <t>CAP 1/2-Chocolatier confiseur</t>
  </si>
  <si>
    <t>CAP 2/2-Chocolatier confiseur</t>
  </si>
  <si>
    <t>Bac Pro 1/2 - Gestion pollutions et protection environnement</t>
  </si>
  <si>
    <t>Bac Pro 1/2-Assist gest org activités</t>
  </si>
  <si>
    <t>Bac Pro 1/2-Conduite prod aquacoles</t>
  </si>
  <si>
    <t>Bac Pro 1/2-Métiers commerce et vente/Option A : Anim gest esp</t>
  </si>
  <si>
    <t>Bac Pro 1/2-Métiers commerce et vente/Option B : Prosp client</t>
  </si>
  <si>
    <t>Bac Pro 1/2-Métiers de l'accueil</t>
  </si>
  <si>
    <t>Bac Pro 1/2-Pilote ligne production</t>
  </si>
  <si>
    <t>Bac Pro 1/2-Serv pers anim territoire</t>
  </si>
  <si>
    <t>Bac Pro 1/2-TCVA alim et boissons</t>
  </si>
  <si>
    <t>Bac Pro 1/2-Tech cons vte univ jardin</t>
  </si>
  <si>
    <t>Bac Pro 1/2-Tech const bois</t>
  </si>
  <si>
    <t>Bac Pro 2/2-Assist gest org activités</t>
  </si>
  <si>
    <t>Bac Pro 2/2-Conduite prod horticoles</t>
  </si>
  <si>
    <t>Bac Pro 2/2-Métiers commerce et vente/Option A : Anim gest esp</t>
  </si>
  <si>
    <t>Bac Pro 2/2-Métiers commerce et vente/Option B : Prosp client</t>
  </si>
  <si>
    <t>Bac Pro 2/2-Métiers de l'accueil</t>
  </si>
  <si>
    <t>Bac Pro 2/2-Pilote ligne production</t>
  </si>
  <si>
    <t>Bac Pro 2/2-TCVA alim et boissons</t>
  </si>
  <si>
    <t>Bac Pro 2/2-Tech cons vte univ jardin</t>
  </si>
  <si>
    <t>BTS 1/2-Bioqualité</t>
  </si>
  <si>
    <t>BTS 1/2-Cons comm solution tech</t>
  </si>
  <si>
    <t>BTS 1/2-Eco sociale et familiale</t>
  </si>
  <si>
    <t>BTS 2/2-Bioanalyses et contrôles</t>
  </si>
  <si>
    <t>BTS 2/2-Bioqualité</t>
  </si>
  <si>
    <t>BTS 2/2-Cons comm solution tech</t>
  </si>
  <si>
    <t>BTS 2/2-Systèmes numériques/Informatique et réseaux</t>
  </si>
  <si>
    <t>BTSA 1/2 - Agronomie cultures durables</t>
  </si>
  <si>
    <t>BTSA 1/2 - ANABIOTEC2023</t>
  </si>
  <si>
    <t>BTSA 1/2 - BIOQUALIM / Aliments processus techno</t>
  </si>
  <si>
    <t>BTSA 1/2 - BIOQUALIM / Produits laitiers</t>
  </si>
  <si>
    <t>BTSA 1/2 - Métiers du végétal</t>
  </si>
  <si>
    <t>BTSA 1/2-Tech-commercial/Alimentation et boisson</t>
  </si>
  <si>
    <t>BTSA 1/2-Tech-commercial/Biens, services agri</t>
  </si>
  <si>
    <t>BTSA 1/2-Tech-commercial/Produits filière bois</t>
  </si>
  <si>
    <t>BTSA 1/2-Tech-commercial/Univ jardin anim comp</t>
  </si>
  <si>
    <t>BTSA 1/2-Tech-commercial/Vins, bières spiritueux</t>
  </si>
  <si>
    <t>BTSA 2/2-Tech-commercial/Alimentation et boisson</t>
  </si>
  <si>
    <t>BTSA 2/2-Tech-commercial/Biens, services agri</t>
  </si>
  <si>
    <t>BTSA 2/2-Tech-commercial/Produits filière bois</t>
  </si>
  <si>
    <t>BTSA 2/2-Tech-commercial/Univ jardin anim comp</t>
  </si>
  <si>
    <t>BTSA 2/2-Tech-commercial/Vins, bières spiritueux</t>
  </si>
  <si>
    <t>Effectifs</t>
  </si>
  <si>
    <t>Evolution % d'élèves</t>
  </si>
  <si>
    <t>2021/2020</t>
  </si>
  <si>
    <t>2022/2021</t>
  </si>
  <si>
    <t>2023/2022</t>
  </si>
  <si>
    <t>2024</t>
  </si>
  <si>
    <t>Evol.</t>
  </si>
  <si>
    <t>2023</t>
  </si>
  <si>
    <t>Total Cycle orientation collège</t>
  </si>
  <si>
    <t>Total Cycle détermination lycée</t>
  </si>
  <si>
    <t>CAP</t>
  </si>
  <si>
    <t>CAP 1/2 - Chocolaterie confiserie</t>
  </si>
  <si>
    <t>CAP 1/2-Accompagant éducatif PE</t>
  </si>
  <si>
    <t>Total CAP</t>
  </si>
  <si>
    <t>CAPA</t>
  </si>
  <si>
    <t>Total CAPA</t>
  </si>
  <si>
    <t>Bac Pro 1/2 - Cond act élevage hébergt secteur canin félin</t>
  </si>
  <si>
    <t>Bac Pro 1/2 - Maintenance des matériels / Option C :  Espaces verts</t>
  </si>
  <si>
    <t>Bac Pro 1/2 - PIPAC</t>
  </si>
  <si>
    <t>Bac Pro 2/2 - Gestion pollutions et protection environnement</t>
  </si>
  <si>
    <t>Bac Pro 2/2-Conduite prod aquacoles</t>
  </si>
  <si>
    <t>Bac Pro 2/2-Serv pers anim territoire</t>
  </si>
  <si>
    <t>Bac Pro 2/2-Tech const bois</t>
  </si>
  <si>
    <t>Total Bac Pro</t>
  </si>
  <si>
    <t>BTS</t>
  </si>
  <si>
    <t>BTS 1/2 - Bioanalyses en laboratoire de contrôle</t>
  </si>
  <si>
    <t>BTS 1/2 - CIEL / Option A : Informatique et réseaux</t>
  </si>
  <si>
    <t>BTS 2/2-Eco sociale et familiale</t>
  </si>
  <si>
    <t>Total BTS</t>
  </si>
  <si>
    <t>BTSA</t>
  </si>
  <si>
    <t>BTSA 1/1-Tech-commercial/Produits filière bois</t>
  </si>
  <si>
    <t>BTSA 2/2 - Agronomie cultures durables</t>
  </si>
  <si>
    <t>BTSA 2/2 - ANABIOTEC2023</t>
  </si>
  <si>
    <t>BTSA 2/2 - BIOQUALIM / Aliments processus techno</t>
  </si>
  <si>
    <t>BTSA 2/2 - BIOQUALIM / Produits laitiers</t>
  </si>
  <si>
    <t>BTSA 2/2 - Métiers du végétal</t>
  </si>
  <si>
    <t>Total BTSA</t>
  </si>
  <si>
    <t>CPGE 1/1 - Agro Véto post BTSA et BTS</t>
  </si>
  <si>
    <t>2024-2025</t>
  </si>
  <si>
    <t>2024/2023</t>
  </si>
  <si>
    <t>Filières G&amp;T</t>
  </si>
  <si>
    <t>Collège</t>
  </si>
  <si>
    <t>Lycée G&amp;T</t>
  </si>
  <si>
    <t>Sous-total "Filières G&amp;T"</t>
  </si>
  <si>
    <t>Filières pro</t>
  </si>
  <si>
    <t>Seconde pro</t>
  </si>
  <si>
    <t>Aménagement</t>
  </si>
  <si>
    <t>Hippisme</t>
  </si>
  <si>
    <t>Production</t>
  </si>
  <si>
    <t>Services</t>
  </si>
  <si>
    <t>Transformation</t>
  </si>
  <si>
    <t>CPGE-EA</t>
  </si>
  <si>
    <t>Sous-total "Filières pro"</t>
  </si>
  <si>
    <t>Autres</t>
  </si>
  <si>
    <t>Diplômes EN</t>
  </si>
  <si>
    <t>Sous-total "Autres"</t>
  </si>
  <si>
    <t>- Remontée officielle d'octobre 2023 (métropole et DROM) et remontée décalée de mars 2023 (Wallis-et-Futuna et Nouvelle-Calédonie)</t>
  </si>
  <si>
    <t>Voie scolaire de la 4e au BTSA</t>
  </si>
  <si>
    <t>Effectifs de l'enseignement agricole technique à la rentrée scolaire 2024</t>
  </si>
  <si>
    <t>2 - Effectifs de la voie scolaire par champ professionnel</t>
  </si>
  <si>
    <t>Part des effectifs totaux</t>
  </si>
  <si>
    <t>Evolution 2023 / 2024</t>
  </si>
  <si>
    <t>En nombre d'élèves</t>
  </si>
  <si>
    <t>En %</t>
  </si>
  <si>
    <t>3 - Effectifs de la voie scolaire par cycles et par filières</t>
  </si>
  <si>
    <t>Données présentées successivement : ensemble, public, privé, privé CNEAP, privé UNREP, privé UNMFREO</t>
  </si>
  <si>
    <t>Ensemble (public + privé)</t>
  </si>
  <si>
    <t>4 - Effectifs de la voie scolaire par classes</t>
  </si>
  <si>
    <t>5 - Effectifs de la voie scolaire par sections</t>
  </si>
  <si>
    <t>5bis - Effectifs de la voie scolaire par sections et secteurs</t>
  </si>
  <si>
    <t>Données présentées successivement : public, privé, privé CNEAP, privé UNREP, privé UNMFREO</t>
  </si>
  <si>
    <t>1 - Effectifs de la voie scolaire par affiliations et types de contrat</t>
  </si>
  <si>
    <t>EAT</t>
  </si>
  <si>
    <t>Sommaire</t>
  </si>
  <si>
    <t>Année scolaire</t>
  </si>
  <si>
    <t>2014-2015</t>
  </si>
  <si>
    <t>2015-2016</t>
  </si>
  <si>
    <t>2016-2017</t>
  </si>
  <si>
    <t>2017-2018</t>
  </si>
  <si>
    <t>2018-2019</t>
  </si>
  <si>
    <t>2019-2020</t>
  </si>
  <si>
    <t>Elèves et étudiants
de la voie scolaire</t>
  </si>
  <si>
    <t>Evolution
/N-1</t>
  </si>
  <si>
    <t>0 - HISTORIQUE DES EFFECTIFS DE LA VOIE SCOLAIRE DE L'ENSEIGNEMENT AGRICOLE TECHNIQUE</t>
  </si>
  <si>
    <t>Ce document présente les effectifs de la voie scolaire de l'enseignement agricole technique issus de la remontée officielle d'octobre. Afin de présenter l'ensemble des effectifs de la voie scolaire de l'enseignement technique, les élèves de Wallis-et-Futuna et de Nouvelle-Calédonie (effectifs de la rentrée de mars N) sont intégrés à la vue nationale de l'année scolaire N/N+1.
Les contrats d'apprentissage pouvant être signés jusqu'au 31/12, les effectifs d'apprentis ne seront connus que début février 2025. Ils permettront la publication d'une synthèse des effectifs complets de l'enseignement agricole, avec les apprentis et les étudiants de l'enseignement supérieur.</t>
  </si>
  <si>
    <r>
      <rPr>
        <b/>
        <sz val="12"/>
        <rFont val="Arial"/>
        <family val="2"/>
      </rPr>
      <t>Actions concrètes de simplification :</t>
    </r>
    <r>
      <rPr>
        <sz val="12"/>
        <rFont val="Arial"/>
        <family val="2"/>
      </rPr>
      <t xml:space="preserve"> 
Bien connaître le nombre d’élèves, d’étudiants et d’apprentis dans les 802 établissements d’enseignement agricole technique est essentiel pour piloter notre système éducatif et le valoriser auprès des partenaires. Cela serait infaisable sans les remontées rigoureuses de chaque établissement, chaque année, à des dates fixées pour que la consolidation nationale puisse être réalisée. 
Pourtant, un allègement était possible et il a été opéré : le nombre de remontées obligatoires est réduit à 2 contre 5 précédemment : 
- pour les élèves : une seule remontée des effectifs est désormais effectuée cette année (cf. note de service DGER/DAT/2024-396 du 09/07/2024) : du 1er au 3 octobre 2024 [du 19 au 21 mars 2025 pour les établissements de Wallis et Futuna et Nouvelle-Calédonie] ;
- pour les apprentis : une remontée au 20 janvier 2025 (cf. note de service DGER/DAT/2024-547 du 02/10/2024).</t>
    </r>
  </si>
  <si>
    <t>Région</t>
  </si>
  <si>
    <t>Secteur</t>
  </si>
  <si>
    <t>Affiliation</t>
  </si>
  <si>
    <t>Auvergne-Rhône-Alpes</t>
  </si>
  <si>
    <t>Non concerné</t>
  </si>
  <si>
    <t>Total Public</t>
  </si>
  <si>
    <t>Total Auvergne-Rhône-Alpes</t>
  </si>
  <si>
    <t>Bourgogne-Franche-Comté</t>
  </si>
  <si>
    <t>Total Bourgogne-Franche-Comté</t>
  </si>
  <si>
    <t>Bretagne</t>
  </si>
  <si>
    <t>Total Bretagne</t>
  </si>
  <si>
    <t>Centre-Val de Loire</t>
  </si>
  <si>
    <t>Total Centre-Val de Loire</t>
  </si>
  <si>
    <t>Corse</t>
  </si>
  <si>
    <t>Total Corse</t>
  </si>
  <si>
    <t>Grand Est</t>
  </si>
  <si>
    <t>Total Grand Est</t>
  </si>
  <si>
    <t>Guadeloupe</t>
  </si>
  <si>
    <t>Total Guadeloupe</t>
  </si>
  <si>
    <t>Guyane</t>
  </si>
  <si>
    <t>Total Guyane</t>
  </si>
  <si>
    <t>Hauts-de-France</t>
  </si>
  <si>
    <t>Total Hauts-de-France</t>
  </si>
  <si>
    <t>Île-de-France</t>
  </si>
  <si>
    <t>Total Île-de-France</t>
  </si>
  <si>
    <t>La Réunion</t>
  </si>
  <si>
    <t>Total La Réunion</t>
  </si>
  <si>
    <t>Martinique</t>
  </si>
  <si>
    <t>Total Martinique</t>
  </si>
  <si>
    <t>Mayotte</t>
  </si>
  <si>
    <t>Total Mayotte</t>
  </si>
  <si>
    <t>Normandie</t>
  </si>
  <si>
    <t>Total Normandie</t>
  </si>
  <si>
    <t>Nouvelle Calédonie</t>
  </si>
  <si>
    <t>Total Nouvelle Calédonie</t>
  </si>
  <si>
    <t>Nouvelle-Aquitaine</t>
  </si>
  <si>
    <t>Total Nouvelle-Aquitaine</t>
  </si>
  <si>
    <t>Occitanie</t>
  </si>
  <si>
    <t>Total Occitanie</t>
  </si>
  <si>
    <t>Pays de la Loire</t>
  </si>
  <si>
    <t>Total Pays de la Loire</t>
  </si>
  <si>
    <t>Polynésie Française</t>
  </si>
  <si>
    <t>Total Polynésie Française</t>
  </si>
  <si>
    <t>Provence-Alpes-Côte d'Azur</t>
  </si>
  <si>
    <t>Total Provence-Alpes-Côte d'Azur</t>
  </si>
  <si>
    <t>Wallis et Futuna</t>
  </si>
  <si>
    <t>Total Wallis et Futuna</t>
  </si>
  <si>
    <t>Rythme approprié</t>
  </si>
  <si>
    <t>Effectifs par région par affiliation et types de contrat</t>
  </si>
  <si>
    <t>Effectifs du privé selon le type de contrat par région</t>
  </si>
  <si>
    <t>Type Contrat</t>
  </si>
  <si>
    <t>Ry. Approprié</t>
  </si>
  <si>
    <t>Les effectifs public et privé par région, cycle et filière de formation</t>
  </si>
  <si>
    <t>Cycle Formation</t>
  </si>
  <si>
    <t>Filière</t>
  </si>
  <si>
    <t>CAPA/CAP</t>
  </si>
  <si>
    <t>BTSA/BTS</t>
  </si>
  <si>
    <t>Effectifs du public et du privé selon l'organisme d'affiliation (sans classes passerelle)*</t>
  </si>
  <si>
    <t>…dont</t>
  </si>
  <si>
    <t>*L’évolution entre 2024 et 2023 est observée sur les effectifs hors classes passerelles post BTSA-BTS et classes préparatoires aux grandes écoles (CPGE) de façon à comparer les deux années sur des bases équivalentes suite au changement de modalité lié à la mise en place des classes passerelles</t>
  </si>
  <si>
    <t>Source: DeciEA 2024-2025 (N-1 pour Wallis et Futuna et Nouvelle Calédonie)</t>
  </si>
  <si>
    <t>Niveau</t>
  </si>
  <si>
    <t>Niveau CAPa</t>
  </si>
  <si>
    <t>Total</t>
  </si>
  <si>
    <t>Evolution</t>
  </si>
  <si>
    <t>Nb</t>
  </si>
  <si>
    <t>Niveau collège</t>
  </si>
  <si>
    <t>Seconde GT</t>
  </si>
  <si>
    <t>Part du public</t>
  </si>
  <si>
    <t>Part du privé</t>
  </si>
  <si>
    <t>Part du CNEAP dans le privé</t>
  </si>
  <si>
    <t>Part du CNEAP dans l'EA total</t>
  </si>
  <si>
    <t>Part de l'UNMFREO dans le privé</t>
  </si>
  <si>
    <t>Part de l'UNMFREO dans l'EA total</t>
  </si>
  <si>
    <t>Part de l'UNREP dans le privé</t>
  </si>
  <si>
    <t>Part de l'UNREP dans l'EA total</t>
  </si>
  <si>
    <t>Part des non affiliés dans le privé</t>
  </si>
  <si>
    <t>Part des non affiliés dans l'EA total</t>
  </si>
  <si>
    <t>3bis - Effectifs de la voie scolaire par niveau</t>
  </si>
  <si>
    <t>ENSEMBLE - Effectifs élèves 2023 avec les effectifs définitifs 2024 par niveau</t>
  </si>
  <si>
    <t>Effectifs élèves 2023 avec les effectifs définitifs 2024 par secteur</t>
  </si>
  <si>
    <t>Effectifs élèves 2023 avec les effectifs définitifs 2024 par famille</t>
  </si>
  <si>
    <r>
      <t xml:space="preserve">Niveau Bac GT
</t>
    </r>
    <r>
      <rPr>
        <i/>
        <sz val="10"/>
        <color theme="1"/>
        <rFont val="Arial"/>
        <family val="2"/>
      </rPr>
      <t>(2nde GT + Bac GT)</t>
    </r>
  </si>
  <si>
    <r>
      <t xml:space="preserve">Niveau Bac Pro
</t>
    </r>
    <r>
      <rPr>
        <i/>
        <sz val="10"/>
        <color theme="1"/>
        <rFont val="Arial"/>
        <family val="2"/>
      </rPr>
      <t>(2nde Pro + Bac Pro)</t>
    </r>
  </si>
  <si>
    <r>
      <t xml:space="preserve">Niveau BTSA
</t>
    </r>
    <r>
      <rPr>
        <i/>
        <sz val="10"/>
        <color theme="1"/>
        <rFont val="Arial"/>
        <family val="2"/>
      </rPr>
      <t>(hors CPGE)</t>
    </r>
  </si>
  <si>
    <t>DGER/DAT - 19/11/2024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</si>
</sst>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font>
    <font>
      <sz val="11"/>
      <color theme="1"/>
      <name val="Calibri"/>
      <family val="2"/>
      <scheme val="minor"/>
    </font>
    <font>
      <sz val="8"/>
      <name val="Arial"/>
      <family val="2"/>
    </font>
    <font>
      <b/>
      <sz val="8"/>
      <name val="Arial"/>
      <family val="2"/>
    </font>
    <font>
      <i/>
      <sz val="8"/>
      <name val="Arial"/>
      <family val="2"/>
    </font>
    <font>
      <sz val="12"/>
      <name val="Arial"/>
      <family val="2"/>
    </font>
    <font>
      <b/>
      <sz val="12"/>
      <name val="Arial"/>
      <family val="2"/>
    </font>
    <font>
      <b/>
      <sz val="14"/>
      <name val="Arial"/>
      <family val="2"/>
    </font>
    <font>
      <sz val="10"/>
      <name val="Arial"/>
      <family val="2"/>
    </font>
    <font>
      <sz val="10"/>
      <name val="Arial"/>
      <family val="2"/>
    </font>
    <font>
      <i/>
      <sz val="9"/>
      <name val="Arial"/>
      <family val="2"/>
    </font>
    <font>
      <sz val="11"/>
      <name val="Arial"/>
      <family val="2"/>
    </font>
    <font>
      <i/>
      <sz val="12"/>
      <name val="Arial"/>
      <family val="2"/>
    </font>
    <font>
      <i/>
      <sz val="10"/>
      <name val="Arial"/>
      <family val="2"/>
    </font>
    <font>
      <b/>
      <sz val="10"/>
      <name val="Arial"/>
      <family val="2"/>
    </font>
    <font>
      <b/>
      <sz val="9"/>
      <name val="Arial"/>
      <family val="2"/>
    </font>
    <font>
      <b/>
      <sz val="8"/>
      <color theme="0"/>
      <name val="Arial"/>
      <family val="2"/>
    </font>
    <font>
      <b/>
      <sz val="8"/>
      <color theme="1"/>
      <name val="Arial"/>
      <family val="2"/>
    </font>
    <font>
      <b/>
      <sz val="10"/>
      <color theme="1"/>
      <name val="Arial"/>
      <family val="2"/>
    </font>
    <font>
      <b/>
      <sz val="10"/>
      <color theme="0"/>
      <name val="Arial"/>
      <family val="2"/>
    </font>
    <font>
      <b/>
      <sz val="10"/>
      <color theme="1"/>
      <name val="Arial"/>
      <family val="2"/>
    </font>
    <font>
      <b/>
      <sz val="10"/>
      <color theme="0"/>
      <name val="Arial"/>
      <family val="2"/>
    </font>
    <font>
      <sz val="10"/>
      <color theme="1"/>
      <name val="Arial"/>
      <family val="2"/>
    </font>
    <font>
      <b/>
      <sz val="14"/>
      <color theme="1"/>
      <name val="Calibri"/>
      <family val="2"/>
      <scheme val="minor"/>
    </font>
    <font>
      <b/>
      <i/>
      <sz val="12"/>
      <name val="Arial"/>
      <family val="2"/>
    </font>
    <font>
      <b/>
      <i/>
      <sz val="10"/>
      <name val="Arial"/>
      <family val="2"/>
    </font>
    <font>
      <sz val="10"/>
      <color theme="0"/>
      <name val="Arial"/>
      <family val="2"/>
    </font>
    <font>
      <b/>
      <sz val="9"/>
      <name val="Marianne"/>
      <family val="3"/>
    </font>
    <font>
      <b/>
      <sz val="12"/>
      <color theme="0"/>
      <name val="Arial"/>
      <family val="2"/>
    </font>
    <font>
      <b/>
      <u/>
      <sz val="11"/>
      <name val="Arial"/>
      <family val="2"/>
    </font>
    <font>
      <b/>
      <sz val="10"/>
      <color theme="1"/>
      <name val="Calibri"/>
      <family val="2"/>
      <scheme val="minor"/>
    </font>
    <font>
      <b/>
      <sz val="10"/>
      <color theme="0"/>
      <name val="Calibri"/>
      <family val="2"/>
      <scheme val="minor"/>
    </font>
    <font>
      <b/>
      <sz val="12"/>
      <color rgb="FFFF0000"/>
      <name val="Arial"/>
      <family val="2"/>
    </font>
    <font>
      <i/>
      <sz val="10"/>
      <color theme="1"/>
      <name val="Calibri"/>
      <family val="2"/>
      <scheme val="minor"/>
    </font>
    <font>
      <i/>
      <sz val="11"/>
      <color theme="1"/>
      <name val="Calibri"/>
      <family val="2"/>
      <scheme val="minor"/>
    </font>
    <font>
      <i/>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tint="-0.14999847407452621"/>
        <bgColor theme="4" tint="0.79998168889431442"/>
      </patternFill>
    </fill>
    <fill>
      <patternFill patternType="solid">
        <fgColor theme="0" tint="-0.249977111117893"/>
        <bgColor theme="4" tint="0.79998168889431442"/>
      </patternFill>
    </fill>
  </fills>
  <borders count="65">
    <border>
      <left/>
      <right/>
      <top/>
      <bottom/>
      <diagonal/>
    </border>
    <border>
      <left style="thin">
        <color indexed="65"/>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theme="0" tint="-0.34998626667073579"/>
      </left>
      <right style="thin">
        <color rgb="FF999999"/>
      </right>
      <top style="thin">
        <color rgb="FF999999"/>
      </top>
      <bottom/>
      <diagonal/>
    </border>
    <border>
      <left/>
      <right style="thin">
        <color theme="0" tint="-0.34998626667073579"/>
      </right>
      <top style="thin">
        <color rgb="FF999999"/>
      </top>
      <bottom/>
      <diagonal/>
    </border>
    <border>
      <left style="thin">
        <color rgb="FF999999"/>
      </left>
      <right/>
      <top style="thin">
        <color indexed="9"/>
      </top>
      <bottom/>
      <diagonal/>
    </border>
    <border>
      <left style="thin">
        <color theme="0" tint="-0.34998626667073579"/>
      </left>
      <right style="thin">
        <color rgb="FF999999"/>
      </right>
      <top/>
      <bottom/>
      <diagonal/>
    </border>
    <border>
      <left/>
      <right style="thin">
        <color theme="0" tint="-0.34998626667073579"/>
      </right>
      <top/>
      <bottom/>
      <diagonal/>
    </border>
    <border>
      <left style="thin">
        <color indexed="9"/>
      </left>
      <right/>
      <top style="thin">
        <color rgb="FF999999"/>
      </top>
      <bottom style="thin">
        <color rgb="FF999999"/>
      </bottom>
      <diagonal/>
    </border>
    <border>
      <left style="thin">
        <color theme="0" tint="-0.34998626667073579"/>
      </left>
      <right style="thin">
        <color rgb="FF999999"/>
      </right>
      <top style="thin">
        <color rgb="FF999999"/>
      </top>
      <bottom style="thin">
        <color theme="0" tint="-0.34998626667073579"/>
      </bottom>
      <diagonal/>
    </border>
    <border>
      <left/>
      <right style="thin">
        <color theme="0" tint="-0.34998626667073579"/>
      </right>
      <top style="thin">
        <color rgb="FF99999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rgb="FF999999"/>
      </top>
      <bottom/>
      <diagonal/>
    </border>
    <border>
      <left/>
      <right/>
      <top style="thin">
        <color theme="0" tint="-0.34998626667073579"/>
      </top>
      <bottom/>
      <diagonal/>
    </border>
    <border>
      <left/>
      <right style="thin">
        <color theme="0" tint="-0.34998626667073579"/>
      </right>
      <top style="thin">
        <color rgb="FF999999"/>
      </top>
      <bottom style="thin">
        <color rgb="FF999999"/>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right/>
      <top style="thin">
        <color rgb="FF999999"/>
      </top>
      <bottom style="thin">
        <color rgb="FF99999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rgb="FF999999"/>
      </top>
      <bottom style="thin">
        <color rgb="FF999999"/>
      </bottom>
      <diagonal/>
    </border>
    <border>
      <left style="thin">
        <color theme="0" tint="-0.34998626667073579"/>
      </left>
      <right style="thin">
        <color theme="0" tint="-0.34998626667073579"/>
      </right>
      <top style="thin">
        <color rgb="FF99999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tint="-0.499984740745262"/>
      </right>
      <top style="thin">
        <color theme="0" tint="-0.499984740745262"/>
      </top>
      <bottom style="thin">
        <color theme="0" tint="-0.499984740745262"/>
      </bottom>
      <diagonal/>
    </border>
    <border>
      <left style="thin">
        <color rgb="FF999999"/>
      </left>
      <right/>
      <top/>
      <bottom style="thin">
        <color rgb="FF999999"/>
      </bottom>
      <diagonal/>
    </border>
    <border>
      <left/>
      <right style="thin">
        <color theme="0" tint="-0.499984740745262"/>
      </right>
      <top/>
      <bottom style="thin">
        <color rgb="FF999999"/>
      </bottom>
      <diagonal/>
    </border>
    <border>
      <left/>
      <right style="thin">
        <color theme="0" tint="-0.499984740745262"/>
      </right>
      <top style="thin">
        <color rgb="FF999999"/>
      </top>
      <bottom style="thin">
        <color rgb="FF999999"/>
      </bottom>
      <diagonal/>
    </border>
    <border>
      <left style="thin">
        <color theme="1" tint="0.499984740745262"/>
      </left>
      <right style="thin">
        <color rgb="FF999999"/>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rgb="FF999999"/>
      </right>
      <top/>
      <bottom/>
      <diagonal/>
    </border>
    <border>
      <left/>
      <right style="thin">
        <color theme="1" tint="0.499984740745262"/>
      </right>
      <top/>
      <bottom/>
      <diagonal/>
    </border>
    <border>
      <left style="thin">
        <color theme="1" tint="0.499984740745262"/>
      </left>
      <right style="thin">
        <color rgb="FF999999"/>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rgb="FF999999"/>
      </right>
      <top style="thin">
        <color rgb="FF999999"/>
      </top>
      <bottom style="thin">
        <color theme="1" tint="0.499984740745262"/>
      </bottom>
      <diagonal/>
    </border>
    <border>
      <left/>
      <right style="thin">
        <color theme="1" tint="0.499984740745262"/>
      </right>
      <top style="thin">
        <color rgb="FF999999"/>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rgb="FF999999"/>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rgb="FF999999"/>
      </top>
      <bottom style="thin">
        <color theme="1" tint="0.499984740745262"/>
      </bottom>
      <diagonal/>
    </border>
    <border>
      <left style="thin">
        <color theme="1" tint="0.499984740745262"/>
      </left>
      <right style="thin">
        <color rgb="FF999999"/>
      </right>
      <top style="thin">
        <color rgb="FF999999"/>
      </top>
      <bottom/>
      <diagonal/>
    </border>
    <border>
      <left/>
      <right style="thin">
        <color theme="1" tint="0.499984740745262"/>
      </right>
      <top style="thin">
        <color rgb="FF99999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99999"/>
      </left>
      <right style="thin">
        <color theme="1" tint="0.499984740745262"/>
      </right>
      <top style="thin">
        <color indexed="9"/>
      </top>
      <bottom style="thin">
        <color theme="0" tint="-0.499984740745262"/>
      </bottom>
      <diagonal/>
    </border>
    <border>
      <left style="thin">
        <color theme="0" tint="-0.499984740745262"/>
      </left>
      <right style="thin">
        <color theme="1" tint="0.499984740745262"/>
      </right>
      <top/>
      <bottom style="thin">
        <color theme="1" tint="0.499984740745262"/>
      </bottom>
      <diagonal/>
    </border>
  </borders>
  <cellStyleXfs count="6">
    <xf numFmtId="0" fontId="0" fillId="0" borderId="0"/>
    <xf numFmtId="0" fontId="8" fillId="0" borderId="0"/>
    <xf numFmtId="0" fontId="8" fillId="0" borderId="0"/>
    <xf numFmtId="9" fontId="9" fillId="0" borderId="0" applyFont="0" applyFill="0" applyBorder="0" applyAlignment="0" applyProtection="0"/>
    <xf numFmtId="0" fontId="1" fillId="0" borderId="0"/>
    <xf numFmtId="9" fontId="1" fillId="0" borderId="0" applyFont="0" applyFill="0" applyBorder="0" applyAlignment="0" applyProtection="0"/>
  </cellStyleXfs>
  <cellXfs count="388">
    <xf numFmtId="0" fontId="0" fillId="0" borderId="0" xfId="0"/>
    <xf numFmtId="0" fontId="2" fillId="0" borderId="0" xfId="0" applyFont="1"/>
    <xf numFmtId="0" fontId="4" fillId="0" borderId="0" xfId="0" applyFont="1"/>
    <xf numFmtId="0" fontId="3" fillId="0" borderId="0" xfId="0" applyFont="1"/>
    <xf numFmtId="0" fontId="3" fillId="0" borderId="0" xfId="0" applyFont="1" applyAlignment="1">
      <alignment horizontal="right"/>
    </xf>
    <xf numFmtId="0" fontId="5" fillId="0" borderId="0" xfId="0" applyFont="1"/>
    <xf numFmtId="0" fontId="6" fillId="0" borderId="0" xfId="0" applyFont="1"/>
    <xf numFmtId="0" fontId="10" fillId="0" borderId="0" xfId="0" applyFont="1"/>
    <xf numFmtId="0" fontId="3" fillId="0" borderId="0" xfId="0" applyFont="1" applyAlignment="1">
      <alignment horizontal="center"/>
    </xf>
    <xf numFmtId="0" fontId="4" fillId="0" borderId="0" xfId="0" quotePrefix="1" applyFont="1"/>
    <xf numFmtId="0" fontId="2" fillId="0" borderId="0" xfId="0" applyFont="1" applyAlignment="1">
      <alignment vertical="top"/>
    </xf>
    <xf numFmtId="0" fontId="11" fillId="0" borderId="0" xfId="0" applyFont="1" applyBorder="1" applyAlignment="1">
      <alignment horizontal="left"/>
    </xf>
    <xf numFmtId="0" fontId="12" fillId="0" borderId="0" xfId="0" applyFont="1"/>
    <xf numFmtId="164" fontId="2" fillId="0" borderId="0" xfId="3" applyNumberFormat="1" applyFont="1"/>
    <xf numFmtId="3" fontId="2" fillId="0" borderId="23" xfId="0" applyNumberFormat="1" applyFont="1" applyBorder="1"/>
    <xf numFmtId="0" fontId="0" fillId="0" borderId="0" xfId="0" applyNumberFormat="1"/>
    <xf numFmtId="0" fontId="14" fillId="0" borderId="0" xfId="0" applyFont="1"/>
    <xf numFmtId="0" fontId="15" fillId="0" borderId="0" xfId="0" applyFont="1"/>
    <xf numFmtId="0" fontId="2" fillId="0" borderId="0" xfId="0" applyFont="1" applyAlignment="1">
      <alignment horizontal="center" vertical="center"/>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xf>
    <xf numFmtId="0" fontId="2" fillId="0" borderId="0" xfId="0" applyFont="1" applyAlignment="1">
      <alignment horizontal="left"/>
    </xf>
    <xf numFmtId="0" fontId="3" fillId="5" borderId="2" xfId="0" applyFont="1" applyFill="1" applyBorder="1" applyAlignment="1">
      <alignment horizontal="center" vertical="center" wrapText="1"/>
    </xf>
    <xf numFmtId="164" fontId="2" fillId="0" borderId="0" xfId="3" applyNumberFormat="1" applyFont="1" applyAlignment="1">
      <alignment horizontal="center" vertical="center"/>
    </xf>
    <xf numFmtId="164" fontId="3" fillId="5" borderId="2" xfId="3" applyNumberFormat="1" applyFont="1" applyFill="1" applyBorder="1" applyAlignment="1">
      <alignment horizontal="center" vertical="center" wrapText="1"/>
    </xf>
    <xf numFmtId="164" fontId="2" fillId="0" borderId="2" xfId="3" applyNumberFormat="1" applyFont="1" applyBorder="1" applyAlignment="1">
      <alignment horizontal="center" vertical="center"/>
    </xf>
    <xf numFmtId="0" fontId="2" fillId="0" borderId="3" xfId="0" applyFont="1" applyBorder="1" applyAlignment="1"/>
    <xf numFmtId="164" fontId="2" fillId="0" borderId="3" xfId="3" applyNumberFormat="1" applyFont="1" applyBorder="1" applyAlignment="1"/>
    <xf numFmtId="0" fontId="17" fillId="0" borderId="2" xfId="0" applyFont="1" applyBorder="1" applyAlignment="1">
      <alignment horizontal="center" vertical="center" wrapText="1"/>
    </xf>
    <xf numFmtId="0" fontId="17" fillId="0" borderId="2" xfId="0" applyFont="1" applyBorder="1" applyAlignment="1">
      <alignment horizontal="center"/>
    </xf>
    <xf numFmtId="0" fontId="2" fillId="0" borderId="0" xfId="0" applyFont="1" applyFill="1"/>
    <xf numFmtId="0" fontId="3" fillId="0" borderId="0" xfId="0" applyFont="1" applyFill="1"/>
    <xf numFmtId="0" fontId="0" fillId="0" borderId="2" xfId="0" applyBorder="1" applyAlignment="1">
      <alignment horizontal="center" vertical="center" wrapText="1"/>
    </xf>
    <xf numFmtId="3" fontId="0" fillId="0" borderId="2" xfId="0" applyNumberFormat="1" applyBorder="1" applyAlignment="1">
      <alignment horizontal="center" vertical="center"/>
    </xf>
    <xf numFmtId="3" fontId="17" fillId="7" borderId="2" xfId="0" applyNumberFormat="1" applyFont="1" applyFill="1" applyBorder="1" applyAlignment="1">
      <alignment horizontal="center" vertical="center"/>
    </xf>
    <xf numFmtId="3" fontId="17" fillId="5" borderId="2" xfId="0" applyNumberFormat="1" applyFont="1" applyFill="1" applyBorder="1" applyAlignment="1">
      <alignment horizontal="center" vertical="center"/>
    </xf>
    <xf numFmtId="3" fontId="16" fillId="6" borderId="2" xfId="0" applyNumberFormat="1" applyFont="1" applyFill="1" applyBorder="1" applyAlignment="1">
      <alignment horizontal="center" vertical="center"/>
    </xf>
    <xf numFmtId="164" fontId="17" fillId="7" borderId="2" xfId="3" applyNumberFormat="1" applyFont="1" applyFill="1" applyBorder="1" applyAlignment="1">
      <alignment horizontal="center" vertical="center"/>
    </xf>
    <xf numFmtId="164" fontId="17" fillId="5" borderId="2" xfId="3" applyNumberFormat="1" applyFont="1" applyFill="1" applyBorder="1" applyAlignment="1">
      <alignment horizontal="center" vertical="center"/>
    </xf>
    <xf numFmtId="164" fontId="16" fillId="6" borderId="2" xfId="3" applyNumberFormat="1" applyFont="1" applyFill="1" applyBorder="1" applyAlignment="1">
      <alignment horizontal="center" vertical="center"/>
    </xf>
    <xf numFmtId="0" fontId="17" fillId="0" borderId="0" xfId="0" applyFont="1" applyAlignment="1">
      <alignment horizontal="center"/>
    </xf>
    <xf numFmtId="0" fontId="20" fillId="0" borderId="2" xfId="0" applyFont="1" applyBorder="1" applyAlignment="1">
      <alignment horizontal="center"/>
    </xf>
    <xf numFmtId="0" fontId="20" fillId="0" borderId="0" xfId="0" applyFont="1" applyAlignment="1">
      <alignment horizontal="center"/>
    </xf>
    <xf numFmtId="3" fontId="20" fillId="7" borderId="2" xfId="0" applyNumberFormat="1" applyFont="1" applyFill="1" applyBorder="1" applyAlignment="1">
      <alignment horizontal="center" vertical="center"/>
    </xf>
    <xf numFmtId="3" fontId="20" fillId="5" borderId="2" xfId="0" applyNumberFormat="1" applyFont="1" applyFill="1" applyBorder="1" applyAlignment="1">
      <alignment horizontal="center" vertical="center"/>
    </xf>
    <xf numFmtId="0" fontId="20" fillId="0" borderId="2" xfId="0" applyFont="1" applyBorder="1" applyAlignment="1">
      <alignment horizontal="center" vertical="center" wrapText="1"/>
    </xf>
    <xf numFmtId="3" fontId="21" fillId="6" borderId="2" xfId="0" applyNumberFormat="1" applyFont="1" applyFill="1" applyBorder="1" applyAlignment="1">
      <alignment horizontal="center" vertical="center"/>
    </xf>
    <xf numFmtId="164" fontId="0" fillId="0" borderId="2" xfId="3" applyNumberFormat="1" applyFont="1" applyBorder="1" applyAlignment="1">
      <alignment horizontal="center" vertical="center"/>
    </xf>
    <xf numFmtId="164" fontId="20" fillId="7" borderId="2" xfId="3" applyNumberFormat="1" applyFont="1" applyFill="1" applyBorder="1" applyAlignment="1">
      <alignment horizontal="center" vertical="center"/>
    </xf>
    <xf numFmtId="164" fontId="20" fillId="5" borderId="2" xfId="3" applyNumberFormat="1" applyFont="1" applyFill="1" applyBorder="1" applyAlignment="1">
      <alignment horizontal="center" vertical="center"/>
    </xf>
    <xf numFmtId="164" fontId="21" fillId="6" borderId="2" xfId="3" applyNumberFormat="1" applyFont="1" applyFill="1" applyBorder="1" applyAlignment="1">
      <alignment horizontal="center" vertical="center"/>
    </xf>
    <xf numFmtId="0" fontId="15" fillId="0" borderId="0" xfId="0" applyFont="1" applyFill="1"/>
    <xf numFmtId="0" fontId="23" fillId="0" borderId="0" xfId="0" applyFont="1"/>
    <xf numFmtId="0" fontId="8" fillId="0" borderId="0" xfId="0" applyFont="1"/>
    <xf numFmtId="3" fontId="8" fillId="0" borderId="36" xfId="0" applyNumberFormat="1" applyFont="1" applyBorder="1" applyAlignment="1">
      <alignment vertical="center"/>
    </xf>
    <xf numFmtId="3" fontId="8" fillId="0" borderId="35" xfId="0" applyNumberFormat="1" applyFont="1" applyBorder="1" applyAlignment="1">
      <alignment vertical="center"/>
    </xf>
    <xf numFmtId="164" fontId="8" fillId="0" borderId="35" xfId="3" applyNumberFormat="1" applyFont="1" applyFill="1" applyBorder="1" applyAlignment="1">
      <alignment vertical="center"/>
    </xf>
    <xf numFmtId="0" fontId="14" fillId="0" borderId="36" xfId="0" applyFont="1" applyBorder="1" applyAlignment="1">
      <alignment vertical="center" wrapText="1"/>
    </xf>
    <xf numFmtId="164" fontId="8" fillId="0" borderId="36" xfId="3" applyNumberFormat="1" applyFont="1" applyFill="1" applyBorder="1" applyAlignment="1">
      <alignment vertical="center"/>
    </xf>
    <xf numFmtId="3" fontId="14" fillId="7" borderId="36" xfId="0" applyNumberFormat="1" applyFont="1" applyFill="1" applyBorder="1" applyAlignment="1">
      <alignment vertical="center"/>
    </xf>
    <xf numFmtId="164" fontId="14" fillId="7" borderId="36" xfId="3" applyNumberFormat="1" applyFont="1" applyFill="1" applyBorder="1" applyAlignment="1">
      <alignment vertical="center"/>
    </xf>
    <xf numFmtId="0" fontId="14" fillId="0" borderId="39" xfId="0" applyFont="1" applyBorder="1" applyAlignment="1">
      <alignment vertical="center" wrapText="1"/>
    </xf>
    <xf numFmtId="3" fontId="8" fillId="0" borderId="36" xfId="0" applyNumberFormat="1" applyFont="1" applyBorder="1"/>
    <xf numFmtId="164" fontId="8" fillId="0" borderId="36" xfId="3" applyNumberFormat="1" applyFont="1" applyBorder="1"/>
    <xf numFmtId="164" fontId="8" fillId="0" borderId="36" xfId="3" applyNumberFormat="1" applyFont="1" applyBorder="1" applyAlignment="1">
      <alignment vertical="center"/>
    </xf>
    <xf numFmtId="0" fontId="14" fillId="2" borderId="36" xfId="0" applyFont="1" applyFill="1" applyBorder="1" applyAlignment="1">
      <alignment horizontal="center" vertical="center" wrapText="1"/>
    </xf>
    <xf numFmtId="3" fontId="19" fillId="5" borderId="36" xfId="0" applyNumberFormat="1" applyFont="1" applyFill="1" applyBorder="1" applyAlignment="1">
      <alignment vertical="center"/>
    </xf>
    <xf numFmtId="164" fontId="19" fillId="5" borderId="36" xfId="3" applyNumberFormat="1" applyFont="1" applyFill="1" applyBorder="1" applyAlignment="1">
      <alignment vertical="center"/>
    </xf>
    <xf numFmtId="0" fontId="4" fillId="0" borderId="0" xfId="0" quotePrefix="1" applyFont="1" applyAlignment="1">
      <alignment vertical="center"/>
    </xf>
    <xf numFmtId="0" fontId="6" fillId="8" borderId="0" xfId="0" applyFont="1" applyFill="1" applyAlignment="1">
      <alignment vertical="center"/>
    </xf>
    <xf numFmtId="0" fontId="6" fillId="9" borderId="0" xfId="0" applyFont="1" applyFill="1" applyAlignment="1">
      <alignment vertical="center"/>
    </xf>
    <xf numFmtId="0" fontId="2" fillId="9" borderId="0" xfId="0" applyFont="1" applyFill="1"/>
    <xf numFmtId="0" fontId="14" fillId="0" borderId="0" xfId="0" applyFont="1" applyAlignment="1">
      <alignment vertical="center"/>
    </xf>
    <xf numFmtId="0" fontId="0" fillId="9" borderId="0" xfId="0" applyFill="1"/>
    <xf numFmtId="0" fontId="0" fillId="0" borderId="0" xfId="0" applyAlignment="1">
      <alignment horizontal="center"/>
    </xf>
    <xf numFmtId="0" fontId="8" fillId="0" borderId="0" xfId="0" applyFont="1" applyBorder="1"/>
    <xf numFmtId="0" fontId="8" fillId="0" borderId="0" xfId="0" applyFont="1" applyFill="1"/>
    <xf numFmtId="49" fontId="14" fillId="0" borderId="38" xfId="0" applyNumberFormat="1"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164" fontId="8" fillId="0" borderId="6" xfId="3" applyNumberFormat="1" applyFont="1" applyBorder="1" applyAlignment="1">
      <alignment horizontal="center" vertical="center"/>
    </xf>
    <xf numFmtId="0" fontId="14" fillId="3" borderId="4" xfId="0" applyFont="1" applyFill="1" applyBorder="1" applyAlignment="1">
      <alignment vertical="center"/>
    </xf>
    <xf numFmtId="0" fontId="14" fillId="3" borderId="5" xfId="0" applyFont="1" applyFill="1" applyBorder="1" applyAlignment="1">
      <alignment vertical="center"/>
    </xf>
    <xf numFmtId="3" fontId="14" fillId="3" borderId="38" xfId="0" applyNumberFormat="1" applyFont="1" applyFill="1" applyBorder="1" applyAlignment="1">
      <alignment vertical="center"/>
    </xf>
    <xf numFmtId="0" fontId="8" fillId="0" borderId="0" xfId="0" applyFont="1" applyAlignment="1">
      <alignment vertical="center"/>
    </xf>
    <xf numFmtId="3" fontId="14" fillId="3" borderId="12" xfId="0" applyNumberFormat="1" applyFont="1" applyFill="1" applyBorder="1" applyAlignment="1">
      <alignment vertical="center"/>
    </xf>
    <xf numFmtId="164" fontId="14" fillId="3" borderId="13" xfId="3" applyNumberFormat="1" applyFont="1" applyFill="1" applyBorder="1" applyAlignment="1">
      <alignment vertical="center"/>
    </xf>
    <xf numFmtId="0" fontId="8" fillId="0" borderId="4" xfId="0" applyFont="1" applyBorder="1" applyAlignment="1">
      <alignment vertical="center"/>
    </xf>
    <xf numFmtId="3" fontId="8" fillId="0" borderId="43" xfId="0" applyNumberFormat="1" applyFont="1" applyBorder="1" applyAlignment="1">
      <alignment vertical="center"/>
    </xf>
    <xf numFmtId="3" fontId="8" fillId="0" borderId="44" xfId="0" applyNumberFormat="1" applyFont="1" applyBorder="1" applyAlignment="1">
      <alignment vertical="center"/>
    </xf>
    <xf numFmtId="3" fontId="8" fillId="0" borderId="12" xfId="0" applyNumberFormat="1" applyFont="1" applyBorder="1" applyAlignment="1">
      <alignment vertical="center"/>
    </xf>
    <xf numFmtId="164" fontId="8" fillId="0" borderId="13" xfId="3" applyNumberFormat="1" applyFont="1" applyBorder="1" applyAlignment="1">
      <alignment vertical="center"/>
    </xf>
    <xf numFmtId="0" fontId="8" fillId="0" borderId="14" xfId="0" applyFont="1" applyBorder="1" applyAlignment="1">
      <alignment vertical="center"/>
    </xf>
    <xf numFmtId="0" fontId="8" fillId="0" borderId="7" xfId="0" applyFont="1" applyBorder="1" applyAlignment="1">
      <alignment vertical="center"/>
    </xf>
    <xf numFmtId="3" fontId="8" fillId="0" borderId="45" xfId="0" applyNumberFormat="1" applyFont="1" applyBorder="1" applyAlignment="1">
      <alignment vertical="center"/>
    </xf>
    <xf numFmtId="3" fontId="8" fillId="0" borderId="46" xfId="0" applyNumberFormat="1" applyFont="1" applyBorder="1" applyAlignment="1">
      <alignment vertical="center"/>
    </xf>
    <xf numFmtId="3" fontId="8" fillId="0" borderId="15" xfId="0" applyNumberFormat="1" applyFont="1" applyBorder="1" applyAlignment="1">
      <alignment vertical="center"/>
    </xf>
    <xf numFmtId="164" fontId="8" fillId="0" borderId="16" xfId="3" applyNumberFormat="1" applyFont="1" applyBorder="1" applyAlignment="1">
      <alignment vertical="center"/>
    </xf>
    <xf numFmtId="3" fontId="8" fillId="0" borderId="47" xfId="0" applyNumberFormat="1" applyFont="1" applyBorder="1" applyAlignment="1">
      <alignment vertical="center"/>
    </xf>
    <xf numFmtId="3" fontId="8" fillId="0" borderId="48" xfId="0" applyNumberFormat="1" applyFont="1" applyBorder="1" applyAlignment="1">
      <alignment vertical="center"/>
    </xf>
    <xf numFmtId="3" fontId="14" fillId="3" borderId="43" xfId="0" applyNumberFormat="1" applyFont="1" applyFill="1" applyBorder="1" applyAlignment="1">
      <alignment vertical="center"/>
    </xf>
    <xf numFmtId="3" fontId="14" fillId="3" borderId="44" xfId="0" applyNumberFormat="1" applyFont="1" applyFill="1" applyBorder="1" applyAlignment="1">
      <alignment vertical="center"/>
    </xf>
    <xf numFmtId="0" fontId="19" fillId="5" borderId="9" xfId="0" applyFont="1" applyFill="1" applyBorder="1" applyAlignment="1">
      <alignment vertical="center"/>
    </xf>
    <xf numFmtId="0" fontId="19" fillId="5" borderId="17" xfId="0" applyFont="1" applyFill="1" applyBorder="1" applyAlignment="1">
      <alignment vertical="center"/>
    </xf>
    <xf numFmtId="3" fontId="19" fillId="5" borderId="49" xfId="0" applyNumberFormat="1" applyFont="1" applyFill="1" applyBorder="1" applyAlignment="1">
      <alignment vertical="center"/>
    </xf>
    <xf numFmtId="3" fontId="19" fillId="5" borderId="50" xfId="0" applyNumberFormat="1" applyFont="1" applyFill="1" applyBorder="1" applyAlignment="1">
      <alignment vertical="center"/>
    </xf>
    <xf numFmtId="3" fontId="19" fillId="5" borderId="18" xfId="0" applyNumberFormat="1" applyFont="1" applyFill="1" applyBorder="1" applyAlignment="1">
      <alignment vertical="center"/>
    </xf>
    <xf numFmtId="164" fontId="19" fillId="5" borderId="19" xfId="3" applyNumberFormat="1" applyFont="1" applyFill="1" applyBorder="1" applyAlignment="1">
      <alignment vertical="center"/>
    </xf>
    <xf numFmtId="49" fontId="14" fillId="0" borderId="51" xfId="0" applyNumberFormat="1" applyFont="1" applyBorder="1" applyAlignment="1">
      <alignment horizontal="center" vertical="center"/>
    </xf>
    <xf numFmtId="49" fontId="14" fillId="0" borderId="6" xfId="0" applyNumberFormat="1" applyFont="1" applyBorder="1" applyAlignment="1">
      <alignment horizontal="center" vertical="center"/>
    </xf>
    <xf numFmtId="3" fontId="8" fillId="0" borderId="52" xfId="0" applyNumberFormat="1" applyFont="1" applyBorder="1" applyAlignment="1">
      <alignment vertical="center"/>
    </xf>
    <xf numFmtId="3" fontId="8" fillId="0" borderId="6" xfId="0" applyNumberFormat="1" applyFont="1" applyBorder="1" applyAlignment="1">
      <alignment vertical="center"/>
    </xf>
    <xf numFmtId="3" fontId="8" fillId="0" borderId="53" xfId="0" applyNumberFormat="1" applyFont="1" applyBorder="1" applyAlignment="1">
      <alignment vertical="center"/>
    </xf>
    <xf numFmtId="3" fontId="8" fillId="0" borderId="8" xfId="0" applyNumberFormat="1" applyFont="1" applyBorder="1" applyAlignment="1">
      <alignment vertical="center"/>
    </xf>
    <xf numFmtId="3" fontId="19" fillId="5" borderId="54" xfId="0" applyNumberFormat="1" applyFont="1" applyFill="1" applyBorder="1" applyAlignment="1">
      <alignment vertical="center"/>
    </xf>
    <xf numFmtId="3" fontId="19" fillId="5" borderId="10" xfId="0" applyNumberFormat="1" applyFont="1" applyFill="1" applyBorder="1" applyAlignment="1">
      <alignment vertical="center"/>
    </xf>
    <xf numFmtId="49" fontId="14" fillId="0" borderId="38" xfId="0" applyNumberFormat="1" applyFont="1" applyBorder="1" applyAlignment="1">
      <alignment horizontal="center" vertical="center" wrapText="1"/>
    </xf>
    <xf numFmtId="164" fontId="8" fillId="0" borderId="0" xfId="3" applyNumberFormat="1" applyFont="1"/>
    <xf numFmtId="49" fontId="25" fillId="0" borderId="38" xfId="0" applyNumberFormat="1" applyFont="1" applyBorder="1" applyAlignment="1">
      <alignment horizontal="center" vertical="center" wrapText="1"/>
    </xf>
    <xf numFmtId="0" fontId="0" fillId="9" borderId="0" xfId="0" applyFill="1" applyAlignment="1">
      <alignment horizontal="center"/>
    </xf>
    <xf numFmtId="0" fontId="8" fillId="0" borderId="0" xfId="0" applyFont="1" applyAlignment="1">
      <alignment horizontal="center"/>
    </xf>
    <xf numFmtId="164" fontId="8" fillId="0" borderId="35" xfId="3" applyNumberFormat="1" applyFont="1" applyFill="1" applyBorder="1" applyAlignment="1">
      <alignment horizontal="center" vertical="center"/>
    </xf>
    <xf numFmtId="164" fontId="8" fillId="0" borderId="36" xfId="3" applyNumberFormat="1" applyFont="1" applyFill="1" applyBorder="1" applyAlignment="1">
      <alignment horizontal="center" vertical="center"/>
    </xf>
    <xf numFmtId="164" fontId="14" fillId="7" borderId="36" xfId="3" applyNumberFormat="1" applyFont="1" applyFill="1" applyBorder="1" applyAlignment="1">
      <alignment horizontal="center" vertical="center"/>
    </xf>
    <xf numFmtId="164" fontId="8" fillId="0" borderId="36" xfId="3" applyNumberFormat="1" applyFont="1" applyBorder="1" applyAlignment="1">
      <alignment horizontal="center"/>
    </xf>
    <xf numFmtId="164" fontId="8" fillId="0" borderId="36" xfId="3" applyNumberFormat="1" applyFont="1" applyBorder="1" applyAlignment="1">
      <alignment horizontal="center" vertical="center"/>
    </xf>
    <xf numFmtId="164" fontId="19" fillId="5" borderId="36" xfId="3" applyNumberFormat="1" applyFont="1" applyFill="1" applyBorder="1" applyAlignment="1">
      <alignment horizontal="center" vertical="center"/>
    </xf>
    <xf numFmtId="3" fontId="8" fillId="0" borderId="39" xfId="0" applyNumberFormat="1" applyFont="1" applyBorder="1" applyAlignment="1">
      <alignment vertical="center"/>
    </xf>
    <xf numFmtId="0" fontId="14" fillId="0" borderId="38" xfId="0" applyFont="1" applyBorder="1" applyAlignment="1">
      <alignment vertical="center" wrapText="1"/>
    </xf>
    <xf numFmtId="0" fontId="6" fillId="8" borderId="0" xfId="0" applyFont="1" applyFill="1"/>
    <xf numFmtId="0" fontId="6" fillId="9" borderId="0" xfId="0" applyFont="1" applyFill="1"/>
    <xf numFmtId="0" fontId="8" fillId="0" borderId="4" xfId="0" applyFont="1" applyBorder="1"/>
    <xf numFmtId="3" fontId="8" fillId="0" borderId="6" xfId="0" applyNumberFormat="1" applyFont="1" applyBorder="1"/>
    <xf numFmtId="3" fontId="8" fillId="0" borderId="4" xfId="0" applyNumberFormat="1" applyFont="1" applyBorder="1"/>
    <xf numFmtId="164" fontId="8" fillId="0" borderId="6" xfId="3" applyNumberFormat="1" applyFont="1" applyBorder="1"/>
    <xf numFmtId="0" fontId="8" fillId="0" borderId="14" xfId="0" applyFont="1" applyBorder="1"/>
    <xf numFmtId="0" fontId="8" fillId="0" borderId="7" xfId="0" applyFont="1" applyBorder="1"/>
    <xf numFmtId="3" fontId="8" fillId="0" borderId="8" xfId="0" applyNumberFormat="1" applyFont="1" applyBorder="1"/>
    <xf numFmtId="3" fontId="8" fillId="0" borderId="14" xfId="0" applyNumberFormat="1" applyFont="1" applyBorder="1"/>
    <xf numFmtId="164" fontId="8" fillId="0" borderId="8" xfId="3" applyNumberFormat="1" applyFont="1" applyBorder="1"/>
    <xf numFmtId="0" fontId="14" fillId="3" borderId="4" xfId="0" applyFont="1" applyFill="1" applyBorder="1"/>
    <xf numFmtId="0" fontId="14" fillId="3" borderId="5" xfId="0" applyFont="1" applyFill="1" applyBorder="1"/>
    <xf numFmtId="3" fontId="14" fillId="3" borderId="6" xfId="0" applyNumberFormat="1" applyFont="1" applyFill="1" applyBorder="1"/>
    <xf numFmtId="3" fontId="14" fillId="3" borderId="4" xfId="0" applyNumberFormat="1" applyFont="1" applyFill="1" applyBorder="1"/>
    <xf numFmtId="164" fontId="14" fillId="3" borderId="6" xfId="3" applyNumberFormat="1" applyFont="1" applyFill="1" applyBorder="1"/>
    <xf numFmtId="0" fontId="19" fillId="5" borderId="9" xfId="0" applyFont="1" applyFill="1" applyBorder="1"/>
    <xf numFmtId="0" fontId="19" fillId="5" borderId="17" xfId="0" applyFont="1" applyFill="1" applyBorder="1"/>
    <xf numFmtId="3" fontId="19" fillId="5" borderId="9" xfId="0" applyNumberFormat="1" applyFont="1" applyFill="1" applyBorder="1"/>
    <xf numFmtId="164" fontId="19" fillId="5" borderId="10" xfId="3" applyNumberFormat="1" applyFont="1" applyFill="1" applyBorder="1"/>
    <xf numFmtId="3" fontId="8" fillId="0" borderId="0" xfId="0" applyNumberFormat="1" applyFont="1"/>
    <xf numFmtId="0" fontId="8" fillId="9" borderId="0" xfId="0" applyFont="1" applyFill="1"/>
    <xf numFmtId="164" fontId="8" fillId="9" borderId="0" xfId="3" applyNumberFormat="1" applyFont="1" applyFill="1"/>
    <xf numFmtId="49" fontId="14" fillId="0" borderId="43" xfId="0" applyNumberFormat="1" applyFont="1" applyBorder="1" applyAlignment="1">
      <alignment horizontal="center" vertical="center"/>
    </xf>
    <xf numFmtId="49" fontId="14" fillId="0" borderId="44" xfId="0" applyNumberFormat="1" applyFont="1" applyBorder="1" applyAlignment="1">
      <alignment horizontal="center" vertical="center"/>
    </xf>
    <xf numFmtId="3" fontId="8" fillId="0" borderId="55" xfId="0" applyNumberFormat="1" applyFont="1" applyBorder="1"/>
    <xf numFmtId="3" fontId="8" fillId="0" borderId="56" xfId="0" applyNumberFormat="1" applyFont="1" applyBorder="1"/>
    <xf numFmtId="3" fontId="8" fillId="0" borderId="45" xfId="0" applyNumberFormat="1" applyFont="1" applyBorder="1"/>
    <xf numFmtId="3" fontId="8" fillId="0" borderId="46" xfId="0" applyNumberFormat="1" applyFont="1" applyBorder="1"/>
    <xf numFmtId="3" fontId="14" fillId="3" borderId="55" xfId="0" applyNumberFormat="1" applyFont="1" applyFill="1" applyBorder="1"/>
    <xf numFmtId="3" fontId="14" fillId="3" borderId="56" xfId="0" applyNumberFormat="1" applyFont="1" applyFill="1" applyBorder="1"/>
    <xf numFmtId="0" fontId="8" fillId="0" borderId="0" xfId="0" applyNumberFormat="1" applyFont="1"/>
    <xf numFmtId="3" fontId="19" fillId="5" borderId="49" xfId="0" applyNumberFormat="1" applyFont="1" applyFill="1" applyBorder="1"/>
    <xf numFmtId="3" fontId="19" fillId="5" borderId="50" xfId="0" applyNumberFormat="1" applyFont="1" applyFill="1" applyBorder="1"/>
    <xf numFmtId="0" fontId="8" fillId="0" borderId="46" xfId="0" applyFont="1" applyBorder="1"/>
    <xf numFmtId="0" fontId="8" fillId="0" borderId="0" xfId="0" applyFont="1" applyAlignment="1">
      <alignment vertical="top"/>
    </xf>
    <xf numFmtId="3" fontId="8" fillId="0" borderId="20" xfId="0" applyNumberFormat="1" applyFont="1" applyBorder="1"/>
    <xf numFmtId="164" fontId="8" fillId="0" borderId="21" xfId="3" applyNumberFormat="1" applyFont="1" applyBorder="1"/>
    <xf numFmtId="3" fontId="8" fillId="0" borderId="22" xfId="0" applyNumberFormat="1" applyFont="1" applyBorder="1"/>
    <xf numFmtId="164" fontId="8" fillId="0" borderId="13" xfId="3" applyNumberFormat="1" applyFont="1" applyBorder="1"/>
    <xf numFmtId="0" fontId="14" fillId="4" borderId="4" xfId="0" applyFont="1" applyFill="1" applyBorder="1"/>
    <xf numFmtId="0" fontId="14" fillId="4" borderId="5" xfId="0" applyFont="1" applyFill="1" applyBorder="1"/>
    <xf numFmtId="0" fontId="14" fillId="4" borderId="1" xfId="0" applyFont="1" applyFill="1" applyBorder="1"/>
    <xf numFmtId="3" fontId="14" fillId="4" borderId="6" xfId="0" applyNumberFormat="1" applyFont="1" applyFill="1" applyBorder="1"/>
    <xf numFmtId="3" fontId="14" fillId="4" borderId="22" xfId="0" applyNumberFormat="1" applyFont="1" applyFill="1" applyBorder="1"/>
    <xf numFmtId="164" fontId="14" fillId="4" borderId="13" xfId="3" applyNumberFormat="1" applyFont="1" applyFill="1" applyBorder="1"/>
    <xf numFmtId="0" fontId="8" fillId="0" borderId="5" xfId="0" applyFont="1" applyBorder="1"/>
    <xf numFmtId="3" fontId="8" fillId="0" borderId="28" xfId="0" applyNumberFormat="1" applyFont="1" applyBorder="1"/>
    <xf numFmtId="164" fontId="8" fillId="0" borderId="16" xfId="3" applyNumberFormat="1" applyFont="1" applyBorder="1"/>
    <xf numFmtId="3" fontId="14" fillId="3" borderId="22" xfId="0" applyNumberFormat="1" applyFont="1" applyFill="1" applyBorder="1"/>
    <xf numFmtId="164" fontId="14" fillId="3" borderId="13" xfId="3" applyNumberFormat="1" applyFont="1" applyFill="1" applyBorder="1"/>
    <xf numFmtId="0" fontId="14" fillId="4" borderId="9" xfId="0" applyFont="1" applyFill="1" applyBorder="1"/>
    <xf numFmtId="0" fontId="14" fillId="4" borderId="27" xfId="0" applyFont="1" applyFill="1" applyBorder="1"/>
    <xf numFmtId="0" fontId="14" fillId="4" borderId="10" xfId="0" applyFont="1" applyFill="1" applyBorder="1"/>
    <xf numFmtId="3" fontId="14" fillId="4" borderId="10" xfId="0" applyNumberFormat="1" applyFont="1" applyFill="1" applyBorder="1"/>
    <xf numFmtId="3" fontId="14" fillId="4" borderId="29" xfId="0" applyNumberFormat="1" applyFont="1" applyFill="1" applyBorder="1"/>
    <xf numFmtId="164" fontId="14" fillId="4" borderId="24" xfId="3" applyNumberFormat="1" applyFont="1" applyFill="1" applyBorder="1"/>
    <xf numFmtId="0" fontId="14" fillId="3" borderId="9" xfId="0" applyFont="1" applyFill="1" applyBorder="1"/>
    <xf numFmtId="0" fontId="14" fillId="3" borderId="17" xfId="0" applyFont="1" applyFill="1" applyBorder="1"/>
    <xf numFmtId="3" fontId="14" fillId="3" borderId="10" xfId="0" applyNumberFormat="1" applyFont="1" applyFill="1" applyBorder="1"/>
    <xf numFmtId="3" fontId="14" fillId="3" borderId="29" xfId="0" applyNumberFormat="1" applyFont="1" applyFill="1" applyBorder="1"/>
    <xf numFmtId="164" fontId="14" fillId="3" borderId="24" xfId="3" applyNumberFormat="1" applyFont="1" applyFill="1" applyBorder="1"/>
    <xf numFmtId="0" fontId="8" fillId="0" borderId="11" xfId="0" applyFont="1" applyBorder="1"/>
    <xf numFmtId="0" fontId="8" fillId="0" borderId="25" xfId="0" applyFont="1" applyBorder="1"/>
    <xf numFmtId="0" fontId="8" fillId="0" borderId="26" xfId="0" applyFont="1" applyBorder="1"/>
    <xf numFmtId="0" fontId="14" fillId="3" borderId="7" xfId="0" applyFont="1" applyFill="1" applyBorder="1"/>
    <xf numFmtId="0" fontId="19" fillId="5" borderId="27" xfId="0" applyFont="1" applyFill="1" applyBorder="1" applyAlignment="1">
      <alignment vertical="center"/>
    </xf>
    <xf numFmtId="0" fontId="19" fillId="5" borderId="10" xfId="0" applyFont="1" applyFill="1" applyBorder="1" applyAlignment="1">
      <alignment vertical="center"/>
    </xf>
    <xf numFmtId="3" fontId="19" fillId="5" borderId="30" xfId="0" applyNumberFormat="1" applyFont="1" applyFill="1" applyBorder="1" applyAlignment="1">
      <alignment vertical="center"/>
    </xf>
    <xf numFmtId="3" fontId="8" fillId="0" borderId="38" xfId="0" applyNumberFormat="1" applyFont="1" applyBorder="1"/>
    <xf numFmtId="3" fontId="14" fillId="4" borderId="38" xfId="0" applyNumberFormat="1" applyFont="1" applyFill="1" applyBorder="1"/>
    <xf numFmtId="3" fontId="14" fillId="3" borderId="38" xfId="0" applyNumberFormat="1" applyFont="1" applyFill="1" applyBorder="1"/>
    <xf numFmtId="3" fontId="19" fillId="5" borderId="38" xfId="0" applyNumberFormat="1" applyFont="1" applyFill="1" applyBorder="1" applyAlignment="1">
      <alignment vertical="center"/>
    </xf>
    <xf numFmtId="0" fontId="2" fillId="8" borderId="0" xfId="0" applyFont="1" applyFill="1"/>
    <xf numFmtId="0" fontId="2" fillId="8" borderId="0" xfId="0" applyFont="1" applyFill="1" applyAlignment="1">
      <alignment horizontal="center" vertical="center"/>
    </xf>
    <xf numFmtId="0" fontId="2" fillId="8" borderId="0" xfId="0" applyFont="1" applyFill="1" applyAlignment="1">
      <alignment horizontal="left"/>
    </xf>
    <xf numFmtId="164" fontId="2" fillId="8" borderId="0" xfId="3" applyNumberFormat="1" applyFont="1" applyFill="1" applyAlignment="1">
      <alignment horizontal="center" vertical="center"/>
    </xf>
    <xf numFmtId="0" fontId="8" fillId="0" borderId="0" xfId="0" applyFont="1" applyAlignment="1">
      <alignment horizontal="left"/>
    </xf>
    <xf numFmtId="0" fontId="14" fillId="5" borderId="2" xfId="0" applyFont="1" applyFill="1" applyBorder="1" applyAlignment="1">
      <alignment horizontal="center" vertical="center" wrapText="1"/>
    </xf>
    <xf numFmtId="164" fontId="14" fillId="5" borderId="2" xfId="3"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3" fontId="8" fillId="0" borderId="2" xfId="0" applyNumberFormat="1" applyFont="1" applyBorder="1" applyAlignment="1">
      <alignment horizontal="center" vertical="center"/>
    </xf>
    <xf numFmtId="3" fontId="8" fillId="0" borderId="23" xfId="0" applyNumberFormat="1" applyFont="1" applyBorder="1"/>
    <xf numFmtId="164" fontId="8" fillId="0" borderId="2" xfId="3" applyNumberFormat="1" applyFont="1" applyBorder="1" applyAlignment="1">
      <alignment horizontal="center" vertical="center"/>
    </xf>
    <xf numFmtId="3" fontId="8" fillId="4" borderId="2" xfId="0" applyNumberFormat="1" applyFont="1" applyFill="1" applyBorder="1" applyAlignment="1">
      <alignment horizontal="center" vertical="center"/>
    </xf>
    <xf numFmtId="164" fontId="8" fillId="4" borderId="2" xfId="3"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164" fontId="8" fillId="5" borderId="2" xfId="3" applyNumberFormat="1" applyFont="1" applyFill="1" applyBorder="1" applyAlignment="1">
      <alignment horizontal="center" vertical="center"/>
    </xf>
    <xf numFmtId="3" fontId="26" fillId="6" borderId="2" xfId="0" applyNumberFormat="1" applyFont="1" applyFill="1" applyBorder="1" applyAlignment="1">
      <alignment horizontal="center" vertical="center"/>
    </xf>
    <xf numFmtId="164" fontId="26" fillId="6" borderId="2" xfId="3" applyNumberFormat="1" applyFont="1" applyFill="1" applyBorder="1" applyAlignment="1">
      <alignment horizontal="center" vertical="center"/>
    </xf>
    <xf numFmtId="164" fontId="2" fillId="8" borderId="0" xfId="3" applyNumberFormat="1" applyFont="1" applyFill="1"/>
    <xf numFmtId="0" fontId="5" fillId="0" borderId="0" xfId="0" applyFont="1" applyAlignment="1">
      <alignment vertical="center"/>
    </xf>
    <xf numFmtId="0" fontId="5" fillId="9" borderId="0" xfId="0" applyFont="1" applyFill="1" applyAlignment="1">
      <alignment vertical="center"/>
    </xf>
    <xf numFmtId="0" fontId="11" fillId="0" borderId="0" xfId="0" applyFont="1" applyAlignment="1">
      <alignment vertical="center"/>
    </xf>
    <xf numFmtId="0" fontId="13"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2" fillId="0" borderId="0" xfId="0" applyFont="1" applyAlignment="1">
      <alignment vertical="center"/>
    </xf>
    <xf numFmtId="0" fontId="28" fillId="10" borderId="0" xfId="0" applyFont="1" applyFill="1" applyAlignment="1">
      <alignment vertical="center"/>
    </xf>
    <xf numFmtId="0" fontId="18" fillId="0" borderId="36" xfId="0" applyFont="1" applyBorder="1" applyAlignment="1">
      <alignment horizontal="center" vertical="center" wrapText="1"/>
    </xf>
    <xf numFmtId="0" fontId="18" fillId="0" borderId="36" xfId="0" applyFont="1" applyBorder="1" applyAlignment="1">
      <alignment horizontal="center" vertical="center"/>
    </xf>
    <xf numFmtId="3" fontId="8" fillId="0" borderId="36" xfId="0" applyNumberFormat="1" applyFont="1" applyBorder="1" applyAlignment="1">
      <alignment horizontal="center" vertical="center"/>
    </xf>
    <xf numFmtId="0" fontId="22" fillId="0" borderId="36" xfId="0" applyFont="1" applyBorder="1" applyAlignment="1">
      <alignment horizontal="center" vertical="center" wrapText="1"/>
    </xf>
    <xf numFmtId="0" fontId="18" fillId="11" borderId="36" xfId="0" applyFont="1" applyFill="1" applyBorder="1" applyAlignment="1">
      <alignment horizontal="center" vertical="center"/>
    </xf>
    <xf numFmtId="3" fontId="8" fillId="11" borderId="36" xfId="0" applyNumberFormat="1" applyFont="1" applyFill="1" applyBorder="1" applyAlignment="1">
      <alignment horizontal="center" vertical="center"/>
    </xf>
    <xf numFmtId="164" fontId="8" fillId="11" borderId="36" xfId="3" applyNumberFormat="1" applyFont="1" applyFill="1" applyBorder="1" applyAlignment="1">
      <alignment horizontal="center" vertical="center"/>
    </xf>
    <xf numFmtId="0" fontId="5" fillId="10" borderId="0" xfId="0" applyFont="1" applyFill="1" applyAlignment="1">
      <alignment vertical="center"/>
    </xf>
    <xf numFmtId="0" fontId="5" fillId="0" borderId="0" xfId="0" applyFont="1" applyBorder="1" applyAlignment="1">
      <alignment horizontal="left" vertical="center" wrapText="1"/>
    </xf>
    <xf numFmtId="0" fontId="29" fillId="0" borderId="0" xfId="0" applyFont="1"/>
    <xf numFmtId="0" fontId="2" fillId="0" borderId="0" xfId="0" applyFont="1" applyAlignment="1">
      <alignment vertical="center"/>
    </xf>
    <xf numFmtId="0" fontId="2" fillId="9" borderId="0" xfId="0" applyFont="1" applyFill="1" applyBorder="1" applyAlignment="1">
      <alignment vertical="center"/>
    </xf>
    <xf numFmtId="0" fontId="2" fillId="9" borderId="0" xfId="0" applyFont="1" applyFill="1" applyAlignment="1">
      <alignment vertical="center"/>
    </xf>
    <xf numFmtId="0" fontId="8" fillId="0" borderId="0" xfId="0" applyFont="1" applyBorder="1" applyAlignment="1">
      <alignment vertical="center"/>
    </xf>
    <xf numFmtId="0" fontId="8" fillId="0" borderId="0" xfId="0" applyFont="1" applyFill="1" applyAlignment="1">
      <alignment vertical="center"/>
    </xf>
    <xf numFmtId="0" fontId="13" fillId="0" borderId="0" xfId="0" quotePrefix="1" applyFont="1" applyAlignment="1">
      <alignment vertical="center"/>
    </xf>
    <xf numFmtId="49" fontId="14" fillId="0" borderId="2" xfId="0" applyNumberFormat="1" applyFont="1" applyBorder="1" applyAlignment="1">
      <alignment horizontal="center" vertical="center"/>
    </xf>
    <xf numFmtId="0" fontId="30" fillId="0" borderId="2" xfId="0" applyFont="1" applyBorder="1" applyAlignment="1">
      <alignment horizontal="center" vertical="center" wrapText="1"/>
    </xf>
    <xf numFmtId="3" fontId="30" fillId="7" borderId="2" xfId="0" applyNumberFormat="1" applyFont="1" applyFill="1" applyBorder="1" applyAlignment="1">
      <alignment horizontal="center" vertical="center"/>
    </xf>
    <xf numFmtId="164" fontId="30" fillId="7" borderId="2" xfId="3" applyNumberFormat="1" applyFont="1" applyFill="1" applyBorder="1" applyAlignment="1">
      <alignment horizontal="center" vertical="center"/>
    </xf>
    <xf numFmtId="3" fontId="30" fillId="12" borderId="2" xfId="0" applyNumberFormat="1" applyFont="1" applyFill="1" applyBorder="1" applyAlignment="1">
      <alignment horizontal="center" vertical="center"/>
    </xf>
    <xf numFmtId="164" fontId="30" fillId="12" borderId="2" xfId="3" applyNumberFormat="1" applyFont="1" applyFill="1" applyBorder="1" applyAlignment="1">
      <alignment horizontal="center" vertical="center"/>
    </xf>
    <xf numFmtId="3" fontId="31" fillId="13" borderId="2" xfId="0" applyNumberFormat="1" applyFont="1" applyFill="1" applyBorder="1" applyAlignment="1">
      <alignment horizontal="center" vertical="center"/>
    </xf>
    <xf numFmtId="164" fontId="31" fillId="13" borderId="2" xfId="3" applyNumberFormat="1" applyFont="1" applyFill="1" applyBorder="1" applyAlignment="1">
      <alignment horizontal="center" vertical="center"/>
    </xf>
    <xf numFmtId="0" fontId="32" fillId="0" borderId="0" xfId="0" applyFont="1"/>
    <xf numFmtId="49" fontId="3" fillId="0" borderId="2" xfId="0" applyNumberFormat="1" applyFont="1" applyBorder="1" applyAlignment="1">
      <alignment horizontal="center" vertical="center"/>
    </xf>
    <xf numFmtId="0" fontId="2" fillId="0" borderId="4" xfId="0" applyFont="1" applyBorder="1" applyAlignment="1">
      <alignment horizontal="center" vertical="center"/>
    </xf>
    <xf numFmtId="164" fontId="2" fillId="0" borderId="6" xfId="3" applyNumberFormat="1" applyFont="1" applyBorder="1" applyAlignment="1">
      <alignment horizontal="center" vertical="center"/>
    </xf>
    <xf numFmtId="3" fontId="2" fillId="0" borderId="2" xfId="0" applyNumberFormat="1" applyFont="1" applyBorder="1" applyAlignment="1">
      <alignment horizontal="center"/>
    </xf>
    <xf numFmtId="3" fontId="17" fillId="4" borderId="2" xfId="0" applyNumberFormat="1" applyFont="1" applyFill="1" applyBorder="1" applyAlignment="1">
      <alignment horizontal="center"/>
    </xf>
    <xf numFmtId="3" fontId="16" fillId="5" borderId="2" xfId="0" applyNumberFormat="1" applyFont="1" applyFill="1" applyBorder="1" applyAlignment="1">
      <alignment horizontal="center"/>
    </xf>
    <xf numFmtId="0" fontId="17" fillId="0" borderId="2" xfId="0" applyFont="1" applyBorder="1" applyAlignment="1">
      <alignment horizontal="center" vertical="center"/>
    </xf>
    <xf numFmtId="3" fontId="17" fillId="4" borderId="2" xfId="0" applyNumberFormat="1" applyFont="1" applyFill="1" applyBorder="1" applyAlignment="1">
      <alignment horizontal="center" vertical="center"/>
    </xf>
    <xf numFmtId="164" fontId="17" fillId="4" borderId="2" xfId="3" applyNumberFormat="1" applyFont="1" applyFill="1" applyBorder="1" applyAlignment="1">
      <alignment horizontal="center" vertical="center"/>
    </xf>
    <xf numFmtId="3" fontId="16" fillId="5" borderId="2" xfId="0" applyNumberFormat="1" applyFont="1" applyFill="1" applyBorder="1" applyAlignment="1">
      <alignment horizontal="center" vertical="center"/>
    </xf>
    <xf numFmtId="164" fontId="16" fillId="5" borderId="2" xfId="3" applyNumberFormat="1" applyFont="1" applyFill="1" applyBorder="1" applyAlignment="1">
      <alignment horizontal="center" vertical="center"/>
    </xf>
    <xf numFmtId="0" fontId="14" fillId="2" borderId="0" xfId="0" applyFont="1" applyFill="1" applyAlignment="1">
      <alignment vertical="center"/>
    </xf>
    <xf numFmtId="0" fontId="8" fillId="2" borderId="0" xfId="0" applyFont="1" applyFill="1"/>
    <xf numFmtId="0" fontId="0" fillId="2" borderId="0" xfId="0" applyFill="1"/>
    <xf numFmtId="0" fontId="8" fillId="2" borderId="0" xfId="0" applyFont="1" applyFill="1" applyAlignment="1">
      <alignment horizontal="center" vertical="center"/>
    </xf>
    <xf numFmtId="0" fontId="8" fillId="2" borderId="0" xfId="0" applyFont="1" applyFill="1" applyAlignment="1">
      <alignment vertical="center"/>
    </xf>
    <xf numFmtId="0" fontId="8" fillId="0" borderId="63" xfId="0" applyFont="1" applyBorder="1" applyAlignment="1">
      <alignment vertical="center"/>
    </xf>
    <xf numFmtId="3" fontId="8" fillId="0" borderId="64" xfId="0" applyNumberFormat="1" applyFont="1" applyBorder="1" applyAlignment="1">
      <alignment vertical="center"/>
    </xf>
    <xf numFmtId="0" fontId="33" fillId="0" borderId="0" xfId="0" applyFont="1" applyAlignment="1">
      <alignment wrapText="1"/>
    </xf>
    <xf numFmtId="0" fontId="33" fillId="0" borderId="0" xfId="0" applyFont="1" applyAlignment="1">
      <alignment vertical="center" wrapText="1"/>
    </xf>
    <xf numFmtId="0" fontId="24" fillId="0" borderId="0" xfId="0" applyFont="1" applyAlignment="1">
      <alignment horizontal="center"/>
    </xf>
    <xf numFmtId="0" fontId="6" fillId="0" borderId="0" xfId="0" applyFont="1" applyAlignment="1">
      <alignment horizontal="center"/>
    </xf>
    <xf numFmtId="0" fontId="7" fillId="0" borderId="0" xfId="0" applyFont="1" applyFill="1" applyAlignment="1">
      <alignment horizontal="center"/>
    </xf>
    <xf numFmtId="0" fontId="27" fillId="0" borderId="38" xfId="0" applyFont="1" applyBorder="1" applyAlignment="1">
      <alignment horizontal="center" vertical="center"/>
    </xf>
    <xf numFmtId="0" fontId="5" fillId="0" borderId="38" xfId="0" applyFont="1" applyBorder="1" applyAlignment="1">
      <alignment horizontal="left" vertical="center" wrapText="1"/>
    </xf>
    <xf numFmtId="0" fontId="16" fillId="5" borderId="2" xfId="0" applyFont="1" applyFill="1" applyBorder="1" applyAlignment="1">
      <alignment horizontal="center" vertical="center" wrapText="1"/>
    </xf>
    <xf numFmtId="0" fontId="16" fillId="5" borderId="2" xfId="0" applyFont="1" applyFill="1" applyBorder="1" applyAlignment="1">
      <alignment horizontal="center"/>
    </xf>
    <xf numFmtId="0" fontId="33" fillId="0" borderId="0" xfId="0" applyFont="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horizontal="center"/>
    </xf>
    <xf numFmtId="0" fontId="17" fillId="0" borderId="2" xfId="0" applyFont="1" applyBorder="1" applyAlignment="1">
      <alignment horizontal="center" vertical="center" wrapText="1"/>
    </xf>
    <xf numFmtId="0" fontId="17" fillId="0" borderId="2" xfId="0" applyFont="1" applyBorder="1" applyAlignment="1">
      <alignment horizontal="center"/>
    </xf>
    <xf numFmtId="0" fontId="30" fillId="12" borderId="60" xfId="0" applyFont="1" applyFill="1" applyBorder="1" applyAlignment="1">
      <alignment horizontal="center" vertical="center" wrapText="1"/>
    </xf>
    <xf numFmtId="0" fontId="30" fillId="12" borderId="61" xfId="0" applyFont="1" applyFill="1" applyBorder="1" applyAlignment="1">
      <alignment horizontal="center" vertical="center" wrapText="1"/>
    </xf>
    <xf numFmtId="0" fontId="30" fillId="12" borderId="62"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7" borderId="60" xfId="0" applyFont="1" applyFill="1" applyBorder="1" applyAlignment="1">
      <alignment horizontal="center" vertical="center" wrapText="1"/>
    </xf>
    <xf numFmtId="0" fontId="30" fillId="7" borderId="62" xfId="0" applyFont="1" applyFill="1" applyBorder="1" applyAlignment="1">
      <alignment horizontal="center" vertical="center" wrapText="1"/>
    </xf>
    <xf numFmtId="0" fontId="31" fillId="13" borderId="60" xfId="0" applyFont="1" applyFill="1" applyBorder="1" applyAlignment="1">
      <alignment horizontal="center" vertical="center" wrapText="1"/>
    </xf>
    <xf numFmtId="0" fontId="31" fillId="13" borderId="61" xfId="0" applyFont="1" applyFill="1" applyBorder="1" applyAlignment="1">
      <alignment horizontal="center" vertical="center" wrapText="1"/>
    </xf>
    <xf numFmtId="0" fontId="31" fillId="13" borderId="62" xfId="0" applyFont="1" applyFill="1" applyBorder="1" applyAlignment="1">
      <alignment horizontal="center" vertical="center" wrapText="1"/>
    </xf>
    <xf numFmtId="0" fontId="19" fillId="5" borderId="9" xfId="0" applyFont="1" applyFill="1" applyBorder="1" applyAlignment="1">
      <alignment horizontal="left" vertical="center"/>
    </xf>
    <xf numFmtId="0" fontId="19" fillId="5" borderId="42" xfId="0" applyFont="1" applyFill="1" applyBorder="1" applyAlignment="1">
      <alignment horizontal="left" vertical="center"/>
    </xf>
    <xf numFmtId="0" fontId="14" fillId="0" borderId="38" xfId="0" applyFont="1" applyBorder="1" applyAlignment="1">
      <alignment horizontal="center"/>
    </xf>
    <xf numFmtId="0" fontId="14" fillId="0" borderId="38" xfId="0" applyFont="1" applyBorder="1" applyAlignment="1">
      <alignment horizontal="center" vertical="center" wrapText="1"/>
    </xf>
    <xf numFmtId="0" fontId="14" fillId="7" borderId="7"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7" fillId="4" borderId="2" xfId="0" applyFont="1" applyFill="1" applyBorder="1" applyAlignment="1">
      <alignment horizontal="center" vertical="center"/>
    </xf>
    <xf numFmtId="0" fontId="17" fillId="0" borderId="2" xfId="0" applyFont="1" applyBorder="1" applyAlignment="1">
      <alignment horizontal="center" vertical="center"/>
    </xf>
    <xf numFmtId="0" fontId="17" fillId="7" borderId="2" xfId="0" applyFont="1" applyFill="1" applyBorder="1" applyAlignment="1">
      <alignment horizontal="center" vertical="center" wrapText="1"/>
    </xf>
    <xf numFmtId="0" fontId="17" fillId="7" borderId="2" xfId="0" applyFont="1" applyFill="1" applyBorder="1" applyAlignment="1">
      <alignment horizontal="center" vertical="center"/>
    </xf>
    <xf numFmtId="0" fontId="16" fillId="5" borderId="2" xfId="0" applyFont="1" applyFill="1" applyBorder="1" applyAlignment="1">
      <alignment horizontal="center" vertical="center"/>
    </xf>
    <xf numFmtId="0" fontId="8" fillId="0" borderId="33" xfId="0" applyFont="1" applyBorder="1" applyAlignment="1">
      <alignment horizontal="left"/>
    </xf>
    <xf numFmtId="0" fontId="8" fillId="0" borderId="34"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8" fillId="0" borderId="1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26" fillId="6" borderId="3" xfId="0" applyFont="1" applyFill="1" applyBorder="1" applyAlignment="1">
      <alignment horizontal="center" vertical="center"/>
    </xf>
    <xf numFmtId="164" fontId="26" fillId="6" borderId="3" xfId="3"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xf>
    <xf numFmtId="0" fontId="8" fillId="0" borderId="2" xfId="0" applyFont="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xf>
    <xf numFmtId="0" fontId="8" fillId="5" borderId="2" xfId="0" applyFont="1" applyFill="1" applyBorder="1" applyAlignment="1">
      <alignment horizontal="center" vertical="center" wrapText="1"/>
    </xf>
    <xf numFmtId="0" fontId="8" fillId="5" borderId="2" xfId="0" applyFont="1" applyFill="1" applyBorder="1" applyAlignment="1">
      <alignment horizontal="center"/>
    </xf>
    <xf numFmtId="0" fontId="26" fillId="6" borderId="2" xfId="0" applyFont="1" applyFill="1" applyBorder="1" applyAlignment="1">
      <alignment horizontal="center" vertical="center" wrapText="1"/>
    </xf>
    <xf numFmtId="0" fontId="26" fillId="6" borderId="2" xfId="0" applyFont="1" applyFill="1" applyBorder="1" applyAlignment="1">
      <alignment horizont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20" fillId="5" borderId="60" xfId="0" applyFont="1" applyFill="1" applyBorder="1" applyAlignment="1">
      <alignment horizontal="center" vertical="center" wrapText="1"/>
    </xf>
    <xf numFmtId="0" fontId="20" fillId="5" borderId="61" xfId="0" applyFont="1" applyFill="1" applyBorder="1" applyAlignment="1">
      <alignment horizontal="center" vertical="center" wrapText="1"/>
    </xf>
    <xf numFmtId="0" fontId="20" fillId="5" borderId="62" xfId="0" applyFont="1" applyFill="1" applyBorder="1" applyAlignment="1">
      <alignment horizontal="center" vertical="center" wrapText="1"/>
    </xf>
    <xf numFmtId="0" fontId="20" fillId="7" borderId="60" xfId="0" applyFont="1" applyFill="1" applyBorder="1" applyAlignment="1">
      <alignment horizontal="center" vertical="center" wrapText="1"/>
    </xf>
    <xf numFmtId="0" fontId="20" fillId="7" borderId="61" xfId="0" applyFont="1" applyFill="1" applyBorder="1" applyAlignment="1">
      <alignment horizontal="center" vertical="center" wrapText="1"/>
    </xf>
    <xf numFmtId="0" fontId="20" fillId="7" borderId="62" xfId="0" applyFont="1" applyFill="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1" fillId="6" borderId="60" xfId="0" applyFont="1" applyFill="1" applyBorder="1" applyAlignment="1">
      <alignment horizontal="center" vertical="center" wrapText="1"/>
    </xf>
    <xf numFmtId="0" fontId="21" fillId="6" borderId="61"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17" fillId="5" borderId="60"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7" fillId="5" borderId="62"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17" fillId="7" borderId="60"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7" borderId="62" xfId="0" applyFont="1" applyFill="1" applyBorder="1" applyAlignment="1">
      <alignment horizontal="center" vertical="center" wrapText="1"/>
    </xf>
    <xf numFmtId="0" fontId="16" fillId="6" borderId="60" xfId="0" applyFont="1" applyFill="1" applyBorder="1" applyAlignment="1">
      <alignment horizontal="center" vertical="center" wrapText="1"/>
    </xf>
    <xf numFmtId="0" fontId="16" fillId="6" borderId="61" xfId="0" applyFont="1" applyFill="1" applyBorder="1" applyAlignment="1">
      <alignment horizontal="center" vertical="center" wrapText="1"/>
    </xf>
    <xf numFmtId="0" fontId="16" fillId="6" borderId="62" xfId="0" applyFont="1" applyFill="1" applyBorder="1" applyAlignment="1">
      <alignment horizontal="center" vertical="center" wrapText="1"/>
    </xf>
    <xf numFmtId="0" fontId="34" fillId="0" borderId="0" xfId="4" applyFont="1"/>
    <xf numFmtId="0" fontId="1" fillId="0" borderId="0" xfId="4"/>
    <xf numFmtId="0" fontId="1" fillId="2" borderId="0" xfId="4" applyFill="1"/>
    <xf numFmtId="164" fontId="8" fillId="0" borderId="2" xfId="5" applyNumberFormat="1" applyFont="1" applyBorder="1" applyAlignment="1">
      <alignment horizontal="center"/>
    </xf>
    <xf numFmtId="164" fontId="8" fillId="0" borderId="36" xfId="5" applyNumberFormat="1" applyFont="1" applyBorder="1" applyAlignment="1">
      <alignment horizontal="center" vertical="center"/>
    </xf>
    <xf numFmtId="164" fontId="8" fillId="0" borderId="2" xfId="5" applyNumberFormat="1" applyFont="1" applyFill="1" applyBorder="1" applyAlignment="1">
      <alignment horizontal="center"/>
    </xf>
    <xf numFmtId="0" fontId="22" fillId="0" borderId="0" xfId="4" applyFont="1"/>
    <xf numFmtId="0" fontId="22" fillId="2" borderId="0" xfId="4" applyFont="1" applyFill="1"/>
    <xf numFmtId="0" fontId="18" fillId="0" borderId="0" xfId="4" applyFont="1"/>
    <xf numFmtId="0" fontId="18" fillId="14" borderId="57" xfId="4" applyFont="1" applyFill="1" applyBorder="1" applyAlignment="1">
      <alignment horizontal="center" vertical="center"/>
    </xf>
    <xf numFmtId="0" fontId="18" fillId="7" borderId="60" xfId="4" applyFont="1" applyFill="1" applyBorder="1" applyAlignment="1">
      <alignment horizontal="center" vertical="center"/>
    </xf>
    <xf numFmtId="0" fontId="18" fillId="7" borderId="62" xfId="4" applyFont="1" applyFill="1" applyBorder="1" applyAlignment="1">
      <alignment horizontal="center" vertical="center"/>
    </xf>
    <xf numFmtId="0" fontId="18" fillId="14" borderId="59" xfId="4" applyFont="1" applyFill="1" applyBorder="1" applyAlignment="1">
      <alignment horizontal="center" vertical="center"/>
    </xf>
    <xf numFmtId="0" fontId="18" fillId="7" borderId="57" xfId="4" applyFont="1" applyFill="1" applyBorder="1" applyAlignment="1">
      <alignment horizontal="center" vertical="center"/>
    </xf>
    <xf numFmtId="0" fontId="18" fillId="14" borderId="58" xfId="4" applyFont="1" applyFill="1" applyBorder="1" applyAlignment="1">
      <alignment horizontal="center" vertical="center"/>
    </xf>
    <xf numFmtId="0" fontId="22" fillId="0" borderId="2" xfId="4" applyFont="1" applyBorder="1" applyAlignment="1">
      <alignment horizontal="center" vertical="center" wrapText="1"/>
    </xf>
    <xf numFmtId="3" fontId="22" fillId="0" borderId="2" xfId="4" applyNumberFormat="1" applyFont="1" applyBorder="1" applyAlignment="1">
      <alignment horizontal="center" vertical="center"/>
    </xf>
    <xf numFmtId="3" fontId="22" fillId="0" borderId="2" xfId="4" applyNumberFormat="1" applyFont="1" applyBorder="1" applyAlignment="1">
      <alignment horizontal="center"/>
    </xf>
    <xf numFmtId="0" fontId="22" fillId="0" borderId="36" xfId="4" applyFont="1" applyBorder="1" applyAlignment="1">
      <alignment horizontal="center" vertical="center"/>
    </xf>
    <xf numFmtId="0" fontId="22" fillId="0" borderId="36" xfId="4" applyFont="1" applyBorder="1" applyAlignment="1">
      <alignment horizontal="center" vertical="center" wrapText="1"/>
    </xf>
    <xf numFmtId="0" fontId="18" fillId="15" borderId="2" xfId="4" applyFont="1" applyFill="1" applyBorder="1" applyAlignment="1">
      <alignment horizontal="center" vertical="center"/>
    </xf>
    <xf numFmtId="3" fontId="18" fillId="15" borderId="2" xfId="4" applyNumberFormat="1" applyFont="1" applyFill="1" applyBorder="1" applyAlignment="1">
      <alignment horizontal="center" vertical="center"/>
    </xf>
    <xf numFmtId="164" fontId="18" fillId="15" borderId="2" xfId="5" applyNumberFormat="1" applyFont="1" applyFill="1" applyBorder="1" applyAlignment="1">
      <alignment horizontal="center" vertical="center"/>
    </xf>
    <xf numFmtId="0" fontId="18" fillId="14" borderId="2" xfId="4" applyFont="1" applyFill="1" applyBorder="1" applyAlignment="1">
      <alignment horizontal="center" vertical="center"/>
    </xf>
    <xf numFmtId="3" fontId="18" fillId="14" borderId="2" xfId="4" applyNumberFormat="1" applyFont="1" applyFill="1" applyBorder="1" applyAlignment="1">
      <alignment horizontal="center" vertical="center" wrapText="1"/>
    </xf>
    <xf numFmtId="0" fontId="18" fillId="7" borderId="57" xfId="4" applyFont="1" applyFill="1" applyBorder="1" applyAlignment="1">
      <alignment horizontal="center" vertical="center" wrapText="1"/>
    </xf>
    <xf numFmtId="164" fontId="22" fillId="0" borderId="0" xfId="4" applyNumberFormat="1" applyFont="1"/>
    <xf numFmtId="164" fontId="18" fillId="4" borderId="2" xfId="5" applyNumberFormat="1" applyFont="1" applyFill="1" applyBorder="1" applyAlignment="1">
      <alignment horizontal="center" vertical="center"/>
    </xf>
    <xf numFmtId="0" fontId="18" fillId="7" borderId="2" xfId="4" applyFont="1" applyFill="1" applyBorder="1" applyAlignment="1">
      <alignment horizontal="center" vertical="center" wrapText="1"/>
    </xf>
    <xf numFmtId="0" fontId="11" fillId="0" borderId="0" xfId="0" applyFont="1"/>
  </cellXfs>
  <cellStyles count="6">
    <cellStyle name="Normal" xfId="0" builtinId="0"/>
    <cellStyle name="Normal 2" xfId="1" xr:uid="{00000000-0005-0000-0000-000001000000}"/>
    <cellStyle name="Normal 3" xfId="2" xr:uid="{00000000-0005-0000-0000-000002000000}"/>
    <cellStyle name="Normal 4" xfId="4" xr:uid="{359B841B-42CD-4D12-8733-B5D2D5670891}"/>
    <cellStyle name="Pourcentage" xfId="3" builtinId="5"/>
    <cellStyle name="Pourcentage 2" xfId="5" xr:uid="{7656F314-BACF-4C32-B59F-60C378C35D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E3E3E3"/>
      <rgbColor rgb="003366FF"/>
      <rgbColor rgb="0033CCCC"/>
      <rgbColor rgb="0099CC00"/>
      <rgbColor rgb="00FFCC00"/>
      <rgbColor rgb="00FF99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showGridLines="0" tabSelected="1" workbookViewId="0"/>
  </sheetViews>
  <sheetFormatPr baseColWidth="10" defaultRowHeight="15" x14ac:dyDescent="0.2"/>
  <cols>
    <col min="1" max="1" width="4.85546875" style="5" customWidth="1"/>
    <col min="2" max="2" width="2" style="5" customWidth="1"/>
    <col min="3" max="3" width="4" style="5" customWidth="1"/>
    <col min="4" max="12" width="11.42578125" style="5"/>
    <col min="13" max="13" width="10.140625" style="5" customWidth="1"/>
    <col min="14" max="16384" width="11.42578125" style="5"/>
  </cols>
  <sheetData>
    <row r="1" spans="1:14" ht="15.75" x14ac:dyDescent="0.25">
      <c r="A1" s="387" t="s">
        <v>424</v>
      </c>
      <c r="D1" s="253"/>
    </row>
    <row r="2" spans="1:14" ht="39" customHeight="1" x14ac:dyDescent="0.25">
      <c r="D2" s="276" t="s">
        <v>311</v>
      </c>
      <c r="E2" s="276"/>
      <c r="F2" s="276"/>
      <c r="G2" s="276"/>
      <c r="H2" s="276"/>
      <c r="I2" s="276"/>
      <c r="J2" s="276"/>
      <c r="K2" s="276"/>
      <c r="L2" s="276"/>
      <c r="M2" s="276"/>
      <c r="N2" s="276"/>
    </row>
    <row r="3" spans="1:14" s="6" customFormat="1" ht="12" customHeight="1" x14ac:dyDescent="0.25">
      <c r="D3" s="275"/>
      <c r="E3" s="275"/>
      <c r="F3" s="275"/>
      <c r="G3" s="275"/>
      <c r="H3" s="275"/>
      <c r="I3" s="275"/>
      <c r="J3" s="275"/>
      <c r="K3" s="275"/>
      <c r="L3" s="275"/>
      <c r="M3" s="275"/>
      <c r="N3" s="275"/>
    </row>
    <row r="4" spans="1:14" s="6" customFormat="1" ht="18.75" customHeight="1" x14ac:dyDescent="0.25">
      <c r="D4" s="274" t="s">
        <v>310</v>
      </c>
      <c r="E4" s="274"/>
      <c r="F4" s="274"/>
      <c r="G4" s="274"/>
      <c r="H4" s="274"/>
      <c r="I4" s="274"/>
      <c r="J4" s="274"/>
      <c r="K4" s="274"/>
      <c r="L4" s="274"/>
      <c r="M4" s="274"/>
      <c r="N4" s="274"/>
    </row>
    <row r="5" spans="1:14" ht="9.75" customHeight="1" x14ac:dyDescent="0.2"/>
    <row r="6" spans="1:14" ht="9.75" customHeight="1" x14ac:dyDescent="0.2"/>
    <row r="7" spans="1:14" ht="123.75" customHeight="1" x14ac:dyDescent="0.2">
      <c r="D7" s="278" t="s">
        <v>337</v>
      </c>
      <c r="E7" s="278"/>
      <c r="F7" s="278"/>
      <c r="G7" s="278"/>
      <c r="H7" s="278"/>
      <c r="I7" s="278"/>
      <c r="J7" s="278"/>
      <c r="K7" s="278"/>
      <c r="L7" s="278"/>
      <c r="M7" s="278"/>
      <c r="N7" s="278"/>
    </row>
    <row r="8" spans="1:14" ht="9.75" customHeight="1" x14ac:dyDescent="0.2"/>
    <row r="9" spans="1:14" ht="9.75" customHeight="1" x14ac:dyDescent="0.2"/>
    <row r="10" spans="1:14" ht="196.5" customHeight="1" x14ac:dyDescent="0.2">
      <c r="D10" s="278" t="s">
        <v>338</v>
      </c>
      <c r="E10" s="278"/>
      <c r="F10" s="278"/>
      <c r="G10" s="278"/>
      <c r="H10" s="278"/>
      <c r="I10" s="278"/>
      <c r="J10" s="278"/>
      <c r="K10" s="278"/>
      <c r="L10" s="278"/>
      <c r="M10" s="278"/>
      <c r="N10" s="278"/>
    </row>
    <row r="11" spans="1:14" ht="9.75" customHeight="1" x14ac:dyDescent="0.2">
      <c r="D11" s="237"/>
      <c r="E11" s="237"/>
      <c r="F11" s="237"/>
      <c r="G11" s="237"/>
      <c r="H11" s="237"/>
      <c r="I11" s="237"/>
      <c r="J11" s="237"/>
      <c r="K11" s="237"/>
      <c r="L11" s="237"/>
      <c r="M11" s="237"/>
      <c r="N11" s="237"/>
    </row>
    <row r="12" spans="1:14" ht="9.75" customHeight="1" x14ac:dyDescent="0.2">
      <c r="D12" s="237"/>
      <c r="E12" s="237"/>
      <c r="F12" s="237"/>
      <c r="G12" s="237"/>
      <c r="H12" s="237"/>
      <c r="I12" s="237"/>
      <c r="J12" s="237"/>
      <c r="K12" s="237"/>
      <c r="L12" s="237"/>
      <c r="M12" s="237"/>
      <c r="N12" s="237"/>
    </row>
    <row r="13" spans="1:14" ht="14.25" customHeight="1" x14ac:dyDescent="0.25">
      <c r="D13" s="238" t="s">
        <v>326</v>
      </c>
    </row>
    <row r="14" spans="1:14" ht="6" customHeight="1" x14ac:dyDescent="0.2"/>
    <row r="15" spans="1:14" s="221" customFormat="1" ht="21" customHeight="1" x14ac:dyDescent="0.2">
      <c r="A15" s="277" t="s">
        <v>325</v>
      </c>
      <c r="C15" s="236"/>
      <c r="D15" s="221" t="str">
        <f>'0- Historique'!A2</f>
        <v>0 - HISTORIQUE DES EFFECTIFS DE LA VOIE SCOLAIRE DE L'ENSEIGNEMENT AGRICOLE TECHNIQUE</v>
      </c>
      <c r="N15" s="224"/>
    </row>
    <row r="16" spans="1:14" s="221" customFormat="1" ht="21" customHeight="1" x14ac:dyDescent="0.2">
      <c r="A16" s="277"/>
      <c r="C16" s="222"/>
      <c r="D16" s="223" t="str">
        <f>'1- Par famille de l''EAT'!$B$2</f>
        <v>1 - Effectifs de la voie scolaire par affiliations et types de contrat</v>
      </c>
      <c r="N16" s="224"/>
    </row>
    <row r="17" spans="1:15" s="221" customFormat="1" ht="21" customHeight="1" x14ac:dyDescent="0.2">
      <c r="A17" s="277"/>
      <c r="C17" s="222"/>
      <c r="D17" s="223" t="str">
        <f>'2- Par champ pro'!A2</f>
        <v>2 - Effectifs de la voie scolaire par champ professionnel</v>
      </c>
      <c r="N17" s="224"/>
    </row>
    <row r="18" spans="1:15" s="221" customFormat="1" ht="21" customHeight="1" x14ac:dyDescent="0.2">
      <c r="A18" s="277"/>
      <c r="C18" s="222"/>
      <c r="D18" s="225" t="str">
        <f>'3- Par filières'!$B$1</f>
        <v>3 - Effectifs de la voie scolaire par cycles et par filières</v>
      </c>
      <c r="N18" s="224"/>
    </row>
    <row r="19" spans="1:15" s="221" customFormat="1" ht="21" customHeight="1" x14ac:dyDescent="0.2">
      <c r="A19" s="277"/>
      <c r="C19" s="222"/>
      <c r="D19" s="225" t="str">
        <f>'3bis- Par niveau'!A2</f>
        <v>3bis - Effectifs de la voie scolaire par niveau</v>
      </c>
      <c r="N19" s="224"/>
    </row>
    <row r="20" spans="1:15" s="221" customFormat="1" ht="21" customHeight="1" x14ac:dyDescent="0.2">
      <c r="A20" s="277"/>
      <c r="C20" s="222"/>
      <c r="D20" s="226" t="str">
        <f>'4- Par classes'!B2</f>
        <v>4 - Effectifs de la voie scolaire par classes</v>
      </c>
      <c r="N20" s="224"/>
    </row>
    <row r="21" spans="1:15" s="221" customFormat="1" ht="21" customHeight="1" x14ac:dyDescent="0.2">
      <c r="A21" s="277"/>
      <c r="C21" s="222"/>
      <c r="D21" s="226" t="str">
        <f>'5- Par sections'!A2</f>
        <v>5 - Effectifs de la voie scolaire par sections</v>
      </c>
      <c r="N21" s="224"/>
    </row>
    <row r="22" spans="1:15" s="221" customFormat="1" ht="21" customHeight="1" x14ac:dyDescent="0.2">
      <c r="A22" s="277"/>
      <c r="C22" s="222"/>
      <c r="D22" s="226" t="str">
        <f>'5bis- Par secteur et sections'!A2</f>
        <v>5bis - Effectifs de la voie scolaire par sections et secteurs</v>
      </c>
      <c r="N22" s="227"/>
    </row>
    <row r="23" spans="1:15" ht="20.25" customHeight="1" x14ac:dyDescent="0.2">
      <c r="D23" s="11"/>
      <c r="N23" s="12"/>
    </row>
    <row r="24" spans="1:15" x14ac:dyDescent="0.2">
      <c r="D24" s="7" t="s">
        <v>109</v>
      </c>
      <c r="E24" s="2"/>
      <c r="F24" s="2"/>
      <c r="G24" s="2"/>
      <c r="H24" s="2"/>
      <c r="I24" s="2"/>
      <c r="J24" s="2"/>
      <c r="K24" s="2"/>
      <c r="L24" s="2"/>
      <c r="M24" s="2"/>
    </row>
    <row r="25" spans="1:15" x14ac:dyDescent="0.2">
      <c r="D25" s="68" t="s">
        <v>309</v>
      </c>
      <c r="E25" s="2"/>
      <c r="F25" s="2"/>
      <c r="G25" s="2"/>
      <c r="H25" s="2"/>
      <c r="I25" s="2"/>
      <c r="J25" s="2"/>
      <c r="K25" s="2"/>
      <c r="L25" s="2"/>
      <c r="M25" s="2"/>
    </row>
    <row r="26" spans="1:15" x14ac:dyDescent="0.2">
      <c r="D26" s="9" t="s">
        <v>108</v>
      </c>
      <c r="E26" s="2"/>
      <c r="F26" s="2"/>
      <c r="G26" s="2"/>
      <c r="H26" s="2"/>
      <c r="I26" s="2"/>
      <c r="J26" s="2"/>
      <c r="K26" s="2"/>
      <c r="L26" s="2"/>
      <c r="M26" s="2"/>
    </row>
    <row r="27" spans="1:15" x14ac:dyDescent="0.2">
      <c r="D27" s="9" t="s">
        <v>197</v>
      </c>
      <c r="E27" s="1"/>
      <c r="F27" s="1"/>
      <c r="G27" s="1"/>
      <c r="H27" s="1"/>
      <c r="I27" s="1"/>
      <c r="J27" s="1"/>
      <c r="K27" s="1"/>
      <c r="L27" s="1"/>
      <c r="M27" s="1"/>
      <c r="N27" s="1"/>
      <c r="O27" s="1"/>
    </row>
    <row r="28" spans="1:15" x14ac:dyDescent="0.2">
      <c r="D28" s="9" t="s">
        <v>198</v>
      </c>
      <c r="E28" s="1"/>
      <c r="F28" s="1"/>
      <c r="G28" s="1"/>
      <c r="H28" s="1"/>
      <c r="I28" s="1"/>
      <c r="J28" s="1"/>
      <c r="K28" s="1"/>
      <c r="L28" s="1"/>
      <c r="M28" s="1"/>
      <c r="N28" s="1"/>
      <c r="O28" s="1"/>
    </row>
    <row r="29" spans="1:15" x14ac:dyDescent="0.2">
      <c r="D29" s="9" t="s">
        <v>199</v>
      </c>
      <c r="E29" s="2"/>
      <c r="F29" s="2"/>
      <c r="G29" s="2"/>
      <c r="H29" s="2"/>
      <c r="I29" s="2"/>
      <c r="J29" s="2"/>
      <c r="K29" s="1"/>
      <c r="L29" s="1"/>
      <c r="M29" s="1"/>
      <c r="N29" s="1"/>
      <c r="O29" s="1"/>
    </row>
    <row r="30" spans="1:15" x14ac:dyDescent="0.2">
      <c r="D30" s="2"/>
    </row>
    <row r="35" spans="4:4" x14ac:dyDescent="0.2">
      <c r="D35"/>
    </row>
    <row r="36" spans="4:4" x14ac:dyDescent="0.2">
      <c r="D36"/>
    </row>
    <row r="37" spans="4:4" x14ac:dyDescent="0.2">
      <c r="D37"/>
    </row>
    <row r="38" spans="4:4" x14ac:dyDescent="0.2">
      <c r="D38"/>
    </row>
  </sheetData>
  <mergeCells count="6">
    <mergeCell ref="D4:N4"/>
    <mergeCell ref="D3:N3"/>
    <mergeCell ref="D2:N2"/>
    <mergeCell ref="A15:A22"/>
    <mergeCell ref="D7:N7"/>
    <mergeCell ref="D10:N10"/>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&amp;L&amp;7DGER-DAT
Pôle des statistiques, des données numériques et du système d'information&amp;C&amp;8&amp;D&amp;R&amp;7&amp;P/&amp;N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6"/>
  <sheetViews>
    <sheetView workbookViewId="0"/>
  </sheetViews>
  <sheetFormatPr baseColWidth="10" defaultRowHeight="12.75" x14ac:dyDescent="0.2"/>
  <cols>
    <col min="1" max="1" width="22.28515625" customWidth="1"/>
    <col min="2" max="2" width="28.5703125" customWidth="1"/>
  </cols>
  <sheetData>
    <row r="2" spans="1:9" ht="15.75" x14ac:dyDescent="0.2">
      <c r="A2" s="228" t="s">
        <v>336</v>
      </c>
      <c r="B2" s="228"/>
      <c r="C2" s="228"/>
      <c r="D2" s="228"/>
      <c r="E2" s="228"/>
      <c r="F2" s="228"/>
      <c r="G2" s="228"/>
      <c r="H2" s="228"/>
      <c r="I2" s="228"/>
    </row>
    <row r="5" spans="1:9" ht="25.5" x14ac:dyDescent="0.2">
      <c r="A5" s="229" t="s">
        <v>327</v>
      </c>
      <c r="B5" s="229" t="s">
        <v>334</v>
      </c>
      <c r="C5" s="232" t="s">
        <v>335</v>
      </c>
    </row>
    <row r="6" spans="1:9" x14ac:dyDescent="0.2">
      <c r="A6" s="230" t="s">
        <v>328</v>
      </c>
      <c r="B6" s="231">
        <v>165652</v>
      </c>
      <c r="C6" s="231"/>
    </row>
    <row r="7" spans="1:9" x14ac:dyDescent="0.2">
      <c r="A7" s="230" t="s">
        <v>329</v>
      </c>
      <c r="B7" s="231">
        <v>166468</v>
      </c>
      <c r="C7" s="125">
        <f>(B7-B6)/B6</f>
        <v>4.9259894236109436E-3</v>
      </c>
    </row>
    <row r="8" spans="1:9" x14ac:dyDescent="0.2">
      <c r="A8" s="230" t="s">
        <v>330</v>
      </c>
      <c r="B8" s="231">
        <v>164829</v>
      </c>
      <c r="C8" s="125">
        <f t="shared" ref="C8:C16" si="0">(B8-B7)/B7</f>
        <v>-9.845736117452002E-3</v>
      </c>
    </row>
    <row r="9" spans="1:9" x14ac:dyDescent="0.2">
      <c r="A9" s="230" t="s">
        <v>331</v>
      </c>
      <c r="B9" s="231">
        <v>162043</v>
      </c>
      <c r="C9" s="125">
        <f t="shared" si="0"/>
        <v>-1.6902365481802354E-2</v>
      </c>
    </row>
    <row r="10" spans="1:9" x14ac:dyDescent="0.2">
      <c r="A10" s="230" t="s">
        <v>332</v>
      </c>
      <c r="B10" s="231">
        <v>158654</v>
      </c>
      <c r="C10" s="125">
        <f t="shared" si="0"/>
        <v>-2.0914201785945705E-2</v>
      </c>
    </row>
    <row r="11" spans="1:9" x14ac:dyDescent="0.2">
      <c r="A11" s="230" t="s">
        <v>333</v>
      </c>
      <c r="B11" s="231">
        <v>158678</v>
      </c>
      <c r="C11" s="125">
        <f t="shared" si="0"/>
        <v>1.5127258058416428E-4</v>
      </c>
    </row>
    <row r="12" spans="1:9" x14ac:dyDescent="0.2">
      <c r="A12" s="230" t="s">
        <v>200</v>
      </c>
      <c r="B12" s="231">
        <v>155323</v>
      </c>
      <c r="C12" s="125">
        <f t="shared" si="0"/>
        <v>-2.1143447736926353E-2</v>
      </c>
    </row>
    <row r="13" spans="1:9" x14ac:dyDescent="0.2">
      <c r="A13" s="230" t="s">
        <v>201</v>
      </c>
      <c r="B13" s="231">
        <v>156237</v>
      </c>
      <c r="C13" s="125">
        <f t="shared" si="0"/>
        <v>5.8845116306020361E-3</v>
      </c>
    </row>
    <row r="14" spans="1:9" x14ac:dyDescent="0.2">
      <c r="A14" s="230" t="s">
        <v>202</v>
      </c>
      <c r="B14" s="231">
        <v>153859</v>
      </c>
      <c r="C14" s="125">
        <f t="shared" si="0"/>
        <v>-1.5220466342799721E-2</v>
      </c>
    </row>
    <row r="15" spans="1:9" x14ac:dyDescent="0.2">
      <c r="A15" s="230" t="s">
        <v>203</v>
      </c>
      <c r="B15" s="231">
        <v>153449</v>
      </c>
      <c r="C15" s="125">
        <f t="shared" si="0"/>
        <v>-2.6647774910794949E-3</v>
      </c>
    </row>
    <row r="16" spans="1:9" x14ac:dyDescent="0.2">
      <c r="A16" s="233" t="s">
        <v>291</v>
      </c>
      <c r="B16" s="234">
        <v>155363</v>
      </c>
      <c r="C16" s="235">
        <f t="shared" si="0"/>
        <v>1.2473199564676211E-2</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216"/>
  <sheetViews>
    <sheetView showGridLines="0" zoomScaleNormal="100" workbookViewId="0"/>
  </sheetViews>
  <sheetFormatPr baseColWidth="10" defaultRowHeight="11.25" x14ac:dyDescent="0.2"/>
  <cols>
    <col min="1" max="1" width="1.7109375" style="239" customWidth="1"/>
    <col min="2" max="2" width="10.85546875" style="239" customWidth="1"/>
    <col min="3" max="3" width="31" style="239" customWidth="1"/>
    <col min="4" max="6" width="12.7109375" style="239" customWidth="1"/>
    <col min="7" max="8" width="6.42578125" style="239" customWidth="1"/>
    <col min="9" max="9" width="9.5703125" style="239" customWidth="1"/>
    <col min="10" max="16384" width="11.42578125" style="239"/>
  </cols>
  <sheetData>
    <row r="2" spans="2:19" ht="15.75" x14ac:dyDescent="0.2">
      <c r="B2" s="70" t="s">
        <v>324</v>
      </c>
      <c r="C2" s="240"/>
      <c r="D2" s="241"/>
      <c r="E2" s="241"/>
      <c r="F2" s="241"/>
      <c r="G2" s="241"/>
      <c r="H2" s="241"/>
    </row>
    <row r="3" spans="2:19" ht="23.25" customHeight="1" x14ac:dyDescent="0.2">
      <c r="B3" s="72"/>
      <c r="C3" s="242"/>
      <c r="D3" s="84"/>
      <c r="E3" s="84"/>
      <c r="F3" s="84"/>
      <c r="G3" s="84"/>
      <c r="H3" s="84"/>
      <c r="I3" s="84"/>
    </row>
    <row r="4" spans="2:19" ht="23.25" customHeight="1" x14ac:dyDescent="0.2">
      <c r="B4" s="72" t="s">
        <v>190</v>
      </c>
      <c r="C4" s="242"/>
      <c r="D4" s="242"/>
      <c r="E4" s="242"/>
      <c r="F4" s="242"/>
      <c r="G4" s="84"/>
      <c r="H4" s="84"/>
      <c r="I4" s="242"/>
      <c r="L4" s="265" t="s">
        <v>396</v>
      </c>
      <c r="M4" s="53"/>
      <c r="N4" s="53"/>
      <c r="O4" s="53"/>
      <c r="P4" s="266"/>
      <c r="Q4" s="266"/>
      <c r="R4" s="266"/>
      <c r="S4" s="266"/>
    </row>
    <row r="5" spans="2:19" ht="23.25" customHeight="1" x14ac:dyDescent="0.2">
      <c r="B5" s="243"/>
      <c r="C5" s="84"/>
      <c r="D5" s="77" t="s">
        <v>260</v>
      </c>
      <c r="E5" s="77" t="s">
        <v>258</v>
      </c>
      <c r="F5" s="78"/>
      <c r="G5" s="79" t="s">
        <v>259</v>
      </c>
      <c r="H5" s="80" t="s">
        <v>98</v>
      </c>
      <c r="I5" s="84"/>
      <c r="L5"/>
      <c r="M5" s="266"/>
      <c r="N5" s="266"/>
      <c r="O5" s="266"/>
      <c r="P5" s="266"/>
      <c r="Q5" s="266"/>
      <c r="R5" s="266"/>
      <c r="S5" s="267"/>
    </row>
    <row r="6" spans="2:19" ht="23.25" customHeight="1" x14ac:dyDescent="0.2">
      <c r="B6" s="81" t="s">
        <v>7</v>
      </c>
      <c r="C6" s="82"/>
      <c r="D6" s="83">
        <v>60489</v>
      </c>
      <c r="E6" s="83">
        <v>60491</v>
      </c>
      <c r="F6" s="84"/>
      <c r="G6" s="85">
        <f t="shared" ref="G6:G12" si="0">E6-D6</f>
        <v>2</v>
      </c>
      <c r="H6" s="86">
        <f t="shared" ref="H6:H12" si="1">G6/D6</f>
        <v>3.3063862851096892E-5</v>
      </c>
      <c r="I6" s="84"/>
      <c r="L6" s="266"/>
      <c r="M6" s="266"/>
      <c r="N6" s="108" t="s">
        <v>260</v>
      </c>
      <c r="O6" s="109" t="s">
        <v>258</v>
      </c>
      <c r="P6" s="268"/>
      <c r="Q6" s="79" t="s">
        <v>259</v>
      </c>
      <c r="R6" s="80" t="s">
        <v>98</v>
      </c>
      <c r="S6" s="267"/>
    </row>
    <row r="7" spans="2:19" ht="23.25" customHeight="1" x14ac:dyDescent="0.2">
      <c r="B7" s="87" t="s">
        <v>1</v>
      </c>
      <c r="C7" s="87" t="s">
        <v>0</v>
      </c>
      <c r="D7" s="88">
        <v>44315</v>
      </c>
      <c r="E7" s="89">
        <v>45033</v>
      </c>
      <c r="F7" s="84"/>
      <c r="G7" s="90">
        <f t="shared" si="0"/>
        <v>718</v>
      </c>
      <c r="H7" s="91">
        <f t="shared" si="1"/>
        <v>1.6202188875098725E-2</v>
      </c>
      <c r="I7" s="84"/>
      <c r="L7" s="81" t="s">
        <v>7</v>
      </c>
      <c r="M7" s="82"/>
      <c r="N7" s="83">
        <v>59866</v>
      </c>
      <c r="O7" s="83">
        <v>60019</v>
      </c>
      <c r="P7" s="269"/>
      <c r="Q7" s="85">
        <f t="shared" ref="Q7:Q12" si="2">O7-N7</f>
        <v>153</v>
      </c>
      <c r="R7" s="86">
        <f t="shared" ref="R7:R12" si="3">Q7/N7</f>
        <v>2.5557077473023085E-3</v>
      </c>
      <c r="S7" s="267"/>
    </row>
    <row r="8" spans="2:19" ht="23.25" customHeight="1" x14ac:dyDescent="0.2">
      <c r="B8" s="92"/>
      <c r="C8" s="93" t="s">
        <v>14</v>
      </c>
      <c r="D8" s="94">
        <v>42860</v>
      </c>
      <c r="E8" s="95">
        <v>44026</v>
      </c>
      <c r="F8" s="84"/>
      <c r="G8" s="96">
        <f t="shared" si="0"/>
        <v>1166</v>
      </c>
      <c r="H8" s="97">
        <f t="shared" si="1"/>
        <v>2.7204853009799346E-2</v>
      </c>
      <c r="I8" s="84"/>
      <c r="L8" s="81" t="s">
        <v>1</v>
      </c>
      <c r="M8" s="82"/>
      <c r="N8" s="100">
        <v>92960</v>
      </c>
      <c r="O8" s="101">
        <v>94872</v>
      </c>
      <c r="P8" s="265"/>
      <c r="Q8" s="85">
        <f>O8-N8</f>
        <v>1912</v>
      </c>
      <c r="R8" s="86">
        <f>Q8/N8</f>
        <v>2.0567986230636832E-2</v>
      </c>
      <c r="S8" s="267"/>
    </row>
    <row r="9" spans="2:19" ht="23.25" customHeight="1" x14ac:dyDescent="0.2">
      <c r="B9" s="92"/>
      <c r="C9" s="93" t="s">
        <v>121</v>
      </c>
      <c r="D9" s="94">
        <v>5667</v>
      </c>
      <c r="E9" s="95">
        <v>5706</v>
      </c>
      <c r="F9" s="84"/>
      <c r="G9" s="96">
        <f t="shared" si="0"/>
        <v>39</v>
      </c>
      <c r="H9" s="97">
        <f t="shared" si="1"/>
        <v>6.8819481206987823E-3</v>
      </c>
      <c r="I9" s="84"/>
      <c r="L9" s="79" t="s">
        <v>397</v>
      </c>
      <c r="M9" s="87" t="s">
        <v>0</v>
      </c>
      <c r="N9" s="88">
        <v>44315</v>
      </c>
      <c r="O9" s="89">
        <v>45033</v>
      </c>
      <c r="P9" s="269"/>
      <c r="Q9" s="90">
        <f t="shared" si="2"/>
        <v>718</v>
      </c>
      <c r="R9" s="91">
        <f t="shared" si="3"/>
        <v>1.6202188875098725E-2</v>
      </c>
      <c r="S9" s="267"/>
    </row>
    <row r="10" spans="2:19" ht="23.25" customHeight="1" x14ac:dyDescent="0.2">
      <c r="B10" s="92"/>
      <c r="C10" s="93" t="s">
        <v>174</v>
      </c>
      <c r="D10" s="98">
        <v>118</v>
      </c>
      <c r="E10" s="99">
        <v>107</v>
      </c>
      <c r="F10" s="84"/>
      <c r="G10" s="96">
        <f t="shared" si="0"/>
        <v>-11</v>
      </c>
      <c r="H10" s="97">
        <f t="shared" si="1"/>
        <v>-9.3220338983050849E-2</v>
      </c>
      <c r="I10" s="84"/>
      <c r="L10" s="92"/>
      <c r="M10" s="93" t="s">
        <v>14</v>
      </c>
      <c r="N10" s="94">
        <v>42860</v>
      </c>
      <c r="O10" s="95">
        <v>44026</v>
      </c>
      <c r="P10" s="269"/>
      <c r="Q10" s="96">
        <f t="shared" si="2"/>
        <v>1166</v>
      </c>
      <c r="R10" s="97">
        <f t="shared" si="3"/>
        <v>2.7204853009799346E-2</v>
      </c>
      <c r="S10" s="267"/>
    </row>
    <row r="11" spans="2:19" ht="23.25" customHeight="1" x14ac:dyDescent="0.2">
      <c r="B11" s="81" t="s">
        <v>97</v>
      </c>
      <c r="C11" s="82"/>
      <c r="D11" s="100">
        <v>92960</v>
      </c>
      <c r="E11" s="101">
        <v>94872</v>
      </c>
      <c r="F11" s="72"/>
      <c r="G11" s="85">
        <f t="shared" si="0"/>
        <v>1912</v>
      </c>
      <c r="H11" s="86">
        <f t="shared" si="1"/>
        <v>2.0567986230636832E-2</v>
      </c>
      <c r="I11" s="84"/>
      <c r="L11" s="92"/>
      <c r="M11" s="93" t="s">
        <v>121</v>
      </c>
      <c r="N11" s="94">
        <v>5667</v>
      </c>
      <c r="O11" s="95">
        <v>5706</v>
      </c>
      <c r="P11" s="269"/>
      <c r="Q11" s="96">
        <f t="shared" si="2"/>
        <v>39</v>
      </c>
      <c r="R11" s="97">
        <f t="shared" si="3"/>
        <v>6.8819481206987823E-3</v>
      </c>
      <c r="S11" s="267"/>
    </row>
    <row r="12" spans="2:19" ht="23.25" customHeight="1" x14ac:dyDescent="0.2">
      <c r="B12" s="102" t="s">
        <v>96</v>
      </c>
      <c r="C12" s="103"/>
      <c r="D12" s="104">
        <v>153449</v>
      </c>
      <c r="E12" s="105">
        <v>155363</v>
      </c>
      <c r="F12" s="84"/>
      <c r="G12" s="106">
        <f t="shared" si="0"/>
        <v>1914</v>
      </c>
      <c r="H12" s="107">
        <f t="shared" si="1"/>
        <v>1.2473199564676211E-2</v>
      </c>
      <c r="I12" s="84"/>
      <c r="L12" s="270"/>
      <c r="M12" s="98" t="s">
        <v>174</v>
      </c>
      <c r="N12" s="99">
        <v>118</v>
      </c>
      <c r="O12" s="99">
        <v>107</v>
      </c>
      <c r="P12" s="269"/>
      <c r="Q12" s="271">
        <f t="shared" si="2"/>
        <v>-11</v>
      </c>
      <c r="R12" s="99">
        <f t="shared" si="3"/>
        <v>-9.3220338983050849E-2</v>
      </c>
      <c r="S12" s="267"/>
    </row>
    <row r="13" spans="2:19" ht="23.25" customHeight="1" x14ac:dyDescent="0.2">
      <c r="B13" s="84"/>
      <c r="C13" s="84"/>
      <c r="D13" s="84"/>
      <c r="E13" s="84"/>
      <c r="F13" s="84"/>
      <c r="G13" s="84"/>
      <c r="H13" s="84"/>
      <c r="I13" s="84"/>
      <c r="L13" s="281" t="s">
        <v>398</v>
      </c>
      <c r="M13" s="281"/>
      <c r="N13" s="281"/>
      <c r="O13" s="281"/>
      <c r="P13" s="281"/>
      <c r="Q13" s="266"/>
      <c r="R13" s="266"/>
      <c r="S13" s="267"/>
    </row>
    <row r="14" spans="2:19" ht="9" customHeight="1" x14ac:dyDescent="0.2">
      <c r="B14" s="84"/>
      <c r="C14" s="84"/>
      <c r="D14" s="84"/>
      <c r="E14" s="84"/>
      <c r="F14" s="84"/>
      <c r="G14" s="84"/>
      <c r="H14" s="84"/>
      <c r="I14" s="84"/>
      <c r="L14" s="281"/>
      <c r="M14" s="281"/>
      <c r="N14" s="281"/>
      <c r="O14" s="281"/>
      <c r="P14" s="281"/>
      <c r="Q14" s="273"/>
      <c r="R14" s="273"/>
      <c r="S14" s="272"/>
    </row>
    <row r="15" spans="2:19" ht="23.25" customHeight="1" x14ac:dyDescent="0.2">
      <c r="B15" s="72" t="s">
        <v>101</v>
      </c>
      <c r="C15" s="84"/>
      <c r="D15" s="84"/>
      <c r="E15" s="84"/>
      <c r="F15" s="84"/>
      <c r="G15" s="84"/>
      <c r="H15" s="84"/>
      <c r="I15" s="84"/>
      <c r="L15" s="281"/>
      <c r="M15" s="281"/>
      <c r="N15" s="281"/>
      <c r="O15" s="281"/>
      <c r="P15" s="281"/>
      <c r="Q15" s="273"/>
      <c r="R15" s="273"/>
      <c r="S15" s="272"/>
    </row>
    <row r="16" spans="2:19" ht="23.25" customHeight="1" x14ac:dyDescent="0.2">
      <c r="B16" s="72"/>
      <c r="C16" s="84"/>
      <c r="D16" s="108" t="s">
        <v>260</v>
      </c>
      <c r="E16" s="109" t="s">
        <v>258</v>
      </c>
      <c r="F16" s="78"/>
      <c r="G16" s="79" t="s">
        <v>259</v>
      </c>
      <c r="H16" s="80" t="s">
        <v>98</v>
      </c>
      <c r="I16" s="84"/>
      <c r="L16" s="281"/>
      <c r="M16" s="281"/>
      <c r="N16" s="281"/>
      <c r="O16" s="281"/>
      <c r="P16" s="281"/>
      <c r="Q16" s="273"/>
      <c r="R16" s="273"/>
      <c r="S16" s="272"/>
    </row>
    <row r="17" spans="2:19" ht="23.25" customHeight="1" x14ac:dyDescent="0.2">
      <c r="B17" s="87" t="s">
        <v>1</v>
      </c>
      <c r="C17" s="87" t="s">
        <v>2</v>
      </c>
      <c r="D17" s="110">
        <v>48357</v>
      </c>
      <c r="E17" s="111">
        <v>49156</v>
      </c>
      <c r="F17" s="84"/>
      <c r="G17" s="90">
        <f>E17-D17</f>
        <v>799</v>
      </c>
      <c r="H17" s="91">
        <f>G17/D17</f>
        <v>1.6522943937795975E-2</v>
      </c>
      <c r="I17" s="84"/>
      <c r="L17" s="273"/>
      <c r="M17" s="273"/>
      <c r="N17" s="273"/>
      <c r="O17" s="273"/>
      <c r="P17" s="273"/>
      <c r="Q17" s="273"/>
      <c r="R17" s="273"/>
      <c r="S17" s="272"/>
    </row>
    <row r="18" spans="2:19" ht="23.25" customHeight="1" x14ac:dyDescent="0.2">
      <c r="B18" s="92"/>
      <c r="C18" s="93" t="s">
        <v>386</v>
      </c>
      <c r="D18" s="112">
        <v>44603</v>
      </c>
      <c r="E18" s="113">
        <v>45716</v>
      </c>
      <c r="F18" s="84"/>
      <c r="G18" s="96">
        <f>E18-D18</f>
        <v>1113</v>
      </c>
      <c r="H18" s="97">
        <f>G18/D18</f>
        <v>2.4953478465574063E-2</v>
      </c>
      <c r="I18" s="84"/>
      <c r="L18" s="273"/>
      <c r="M18" s="273"/>
      <c r="N18" s="273"/>
      <c r="O18" s="273"/>
      <c r="P18" s="273"/>
      <c r="Q18" s="273"/>
      <c r="R18" s="273"/>
      <c r="S18" s="272"/>
    </row>
    <row r="19" spans="2:19" ht="23.25" customHeight="1" x14ac:dyDescent="0.2">
      <c r="B19" s="102" t="s">
        <v>96</v>
      </c>
      <c r="C19" s="103"/>
      <c r="D19" s="114">
        <v>92960</v>
      </c>
      <c r="E19" s="115">
        <f>E18+E17</f>
        <v>94872</v>
      </c>
      <c r="F19" s="84"/>
      <c r="G19" s="106">
        <f>E19-D19</f>
        <v>1912</v>
      </c>
      <c r="H19" s="107">
        <f>G19/D19</f>
        <v>2.0567986230636832E-2</v>
      </c>
      <c r="I19" s="84"/>
    </row>
    <row r="20" spans="2:19" ht="12.75" x14ac:dyDescent="0.2">
      <c r="B20" s="244"/>
      <c r="C20" s="84"/>
      <c r="D20" s="84"/>
      <c r="E20" s="84"/>
      <c r="F20" s="84"/>
      <c r="G20" s="84"/>
      <c r="H20" s="84"/>
      <c r="I20" s="84"/>
    </row>
    <row r="21" spans="2:19" ht="12.75" x14ac:dyDescent="0.2">
      <c r="B21" s="224"/>
      <c r="C21" s="84"/>
      <c r="D21" s="84"/>
      <c r="E21" s="84"/>
      <c r="F21" s="84"/>
      <c r="G21" s="84"/>
      <c r="H21" s="84"/>
      <c r="I21" s="84"/>
    </row>
    <row r="22" spans="2:19" ht="12.75" x14ac:dyDescent="0.2">
      <c r="B22" s="72" t="s">
        <v>387</v>
      </c>
      <c r="C22" s="84"/>
      <c r="D22" s="84"/>
      <c r="E22" s="84"/>
      <c r="F22" s="84"/>
      <c r="G22" s="84"/>
      <c r="H22" s="84"/>
      <c r="I22" s="84"/>
    </row>
    <row r="23" spans="2:19" ht="12.75" x14ac:dyDescent="0.2">
      <c r="B23" s="224"/>
      <c r="C23" s="84"/>
      <c r="D23" s="84"/>
      <c r="E23" s="84"/>
      <c r="F23" s="84"/>
      <c r="G23" s="84"/>
      <c r="H23" s="84"/>
      <c r="I23" s="84"/>
    </row>
    <row r="24" spans="2:19" ht="18.75" customHeight="1" x14ac:dyDescent="0.2">
      <c r="B24" s="245" t="s">
        <v>339</v>
      </c>
      <c r="C24" s="245" t="s">
        <v>340</v>
      </c>
      <c r="D24" s="245" t="s">
        <v>341</v>
      </c>
      <c r="E24" s="245" t="s">
        <v>203</v>
      </c>
      <c r="F24" s="245" t="s">
        <v>291</v>
      </c>
      <c r="G24" s="84"/>
      <c r="H24" s="79" t="s">
        <v>259</v>
      </c>
      <c r="I24" s="80" t="s">
        <v>98</v>
      </c>
    </row>
    <row r="25" spans="2:19" ht="12.75" x14ac:dyDescent="0.2">
      <c r="B25" s="289" t="s">
        <v>342</v>
      </c>
      <c r="C25" s="246" t="s">
        <v>7</v>
      </c>
      <c r="D25" s="209" t="s">
        <v>343</v>
      </c>
      <c r="E25" s="211">
        <v>8940</v>
      </c>
      <c r="F25" s="211">
        <v>8864</v>
      </c>
      <c r="G25" s="84"/>
      <c r="H25" s="211">
        <f t="shared" ref="H25:H56" si="4">F25-E25</f>
        <v>-76</v>
      </c>
      <c r="I25" s="213">
        <f t="shared" ref="I25:I56" si="5">H25/E25</f>
        <v>-8.5011185682326625E-3</v>
      </c>
    </row>
    <row r="26" spans="2:19" ht="12.75" x14ac:dyDescent="0.2">
      <c r="B26" s="290"/>
      <c r="C26" s="292" t="s">
        <v>344</v>
      </c>
      <c r="D26" s="293"/>
      <c r="E26" s="247">
        <v>8940</v>
      </c>
      <c r="F26" s="247">
        <v>8864</v>
      </c>
      <c r="G26" s="84"/>
      <c r="H26" s="247">
        <f t="shared" si="4"/>
        <v>-76</v>
      </c>
      <c r="I26" s="248">
        <f t="shared" si="5"/>
        <v>-8.5011185682326625E-3</v>
      </c>
    </row>
    <row r="27" spans="2:19" ht="12.75" customHeight="1" x14ac:dyDescent="0.2">
      <c r="B27" s="290"/>
      <c r="C27" s="289" t="s">
        <v>1</v>
      </c>
      <c r="D27" s="209" t="s">
        <v>0</v>
      </c>
      <c r="E27" s="211">
        <v>6630</v>
      </c>
      <c r="F27" s="211">
        <v>6642</v>
      </c>
      <c r="G27" s="84"/>
      <c r="H27" s="211">
        <f t="shared" si="4"/>
        <v>12</v>
      </c>
      <c r="I27" s="213">
        <f t="shared" si="5"/>
        <v>1.8099547511312218E-3</v>
      </c>
    </row>
    <row r="28" spans="2:19" ht="12.75" customHeight="1" x14ac:dyDescent="0.2">
      <c r="B28" s="290"/>
      <c r="C28" s="290"/>
      <c r="D28" s="209" t="s">
        <v>14</v>
      </c>
      <c r="E28" s="211">
        <v>6852</v>
      </c>
      <c r="F28" s="211">
        <v>7026</v>
      </c>
      <c r="G28" s="84"/>
      <c r="H28" s="211">
        <f t="shared" si="4"/>
        <v>174</v>
      </c>
      <c r="I28" s="213">
        <f t="shared" si="5"/>
        <v>2.5394045534150613E-2</v>
      </c>
    </row>
    <row r="29" spans="2:19" ht="12.75" customHeight="1" x14ac:dyDescent="0.2">
      <c r="B29" s="290"/>
      <c r="C29" s="291"/>
      <c r="D29" s="209" t="s">
        <v>121</v>
      </c>
      <c r="E29" s="211">
        <v>813</v>
      </c>
      <c r="F29" s="211">
        <v>812</v>
      </c>
      <c r="G29" s="84"/>
      <c r="H29" s="211">
        <f t="shared" si="4"/>
        <v>-1</v>
      </c>
      <c r="I29" s="213">
        <f t="shared" si="5"/>
        <v>-1.2300123001230013E-3</v>
      </c>
    </row>
    <row r="30" spans="2:19" ht="12.75" x14ac:dyDescent="0.2">
      <c r="B30" s="291"/>
      <c r="C30" s="292" t="s">
        <v>97</v>
      </c>
      <c r="D30" s="293"/>
      <c r="E30" s="247">
        <v>14295</v>
      </c>
      <c r="F30" s="247">
        <v>14480</v>
      </c>
      <c r="G30" s="84"/>
      <c r="H30" s="247">
        <f t="shared" si="4"/>
        <v>185</v>
      </c>
      <c r="I30" s="248">
        <f t="shared" si="5"/>
        <v>1.2941587967820916E-2</v>
      </c>
    </row>
    <row r="31" spans="2:19" ht="15" customHeight="1" x14ac:dyDescent="0.2">
      <c r="B31" s="286" t="s">
        <v>345</v>
      </c>
      <c r="C31" s="287"/>
      <c r="D31" s="288"/>
      <c r="E31" s="249">
        <v>23235</v>
      </c>
      <c r="F31" s="249">
        <v>23344</v>
      </c>
      <c r="G31" s="84"/>
      <c r="H31" s="249">
        <f t="shared" si="4"/>
        <v>109</v>
      </c>
      <c r="I31" s="250">
        <f t="shared" si="5"/>
        <v>4.6911986227673765E-3</v>
      </c>
    </row>
    <row r="32" spans="2:19" ht="12.75" x14ac:dyDescent="0.2">
      <c r="B32" s="289" t="s">
        <v>346</v>
      </c>
      <c r="C32" s="246" t="s">
        <v>7</v>
      </c>
      <c r="D32" s="209" t="s">
        <v>343</v>
      </c>
      <c r="E32" s="211">
        <v>5078</v>
      </c>
      <c r="F32" s="211">
        <v>5026</v>
      </c>
      <c r="G32" s="84"/>
      <c r="H32" s="211">
        <f t="shared" si="4"/>
        <v>-52</v>
      </c>
      <c r="I32" s="213">
        <f t="shared" si="5"/>
        <v>-1.0240252067743205E-2</v>
      </c>
    </row>
    <row r="33" spans="2:9" ht="12.75" x14ac:dyDescent="0.2">
      <c r="B33" s="290"/>
      <c r="C33" s="292" t="s">
        <v>344</v>
      </c>
      <c r="D33" s="293"/>
      <c r="E33" s="247">
        <v>5078</v>
      </c>
      <c r="F33" s="247">
        <v>5026</v>
      </c>
      <c r="G33" s="84"/>
      <c r="H33" s="247">
        <f t="shared" si="4"/>
        <v>-52</v>
      </c>
      <c r="I33" s="248">
        <f t="shared" si="5"/>
        <v>-1.0240252067743205E-2</v>
      </c>
    </row>
    <row r="34" spans="2:9" ht="12.75" customHeight="1" x14ac:dyDescent="0.2">
      <c r="B34" s="290"/>
      <c r="C34" s="289" t="s">
        <v>1</v>
      </c>
      <c r="D34" s="209" t="s">
        <v>0</v>
      </c>
      <c r="E34" s="211">
        <v>1549</v>
      </c>
      <c r="F34" s="211">
        <v>1517</v>
      </c>
      <c r="G34" s="84"/>
      <c r="H34" s="211">
        <f t="shared" si="4"/>
        <v>-32</v>
      </c>
      <c r="I34" s="213">
        <f t="shared" si="5"/>
        <v>-2.0658489347966429E-2</v>
      </c>
    </row>
    <row r="35" spans="2:9" ht="12.75" customHeight="1" x14ac:dyDescent="0.2">
      <c r="B35" s="290"/>
      <c r="C35" s="290"/>
      <c r="D35" s="209" t="s">
        <v>14</v>
      </c>
      <c r="E35" s="211">
        <v>2953</v>
      </c>
      <c r="F35" s="211">
        <v>3009</v>
      </c>
      <c r="G35" s="84"/>
      <c r="H35" s="211">
        <f t="shared" si="4"/>
        <v>56</v>
      </c>
      <c r="I35" s="213">
        <f t="shared" si="5"/>
        <v>1.8963765662038605E-2</v>
      </c>
    </row>
    <row r="36" spans="2:9" ht="12.75" customHeight="1" x14ac:dyDescent="0.2">
      <c r="B36" s="290"/>
      <c r="C36" s="291"/>
      <c r="D36" s="209" t="s">
        <v>121</v>
      </c>
      <c r="E36" s="211">
        <v>227</v>
      </c>
      <c r="F36" s="211">
        <v>247</v>
      </c>
      <c r="G36" s="84"/>
      <c r="H36" s="211">
        <f t="shared" si="4"/>
        <v>20</v>
      </c>
      <c r="I36" s="213">
        <f t="shared" si="5"/>
        <v>8.8105726872246701E-2</v>
      </c>
    </row>
    <row r="37" spans="2:9" ht="12.75" x14ac:dyDescent="0.2">
      <c r="B37" s="291"/>
      <c r="C37" s="292" t="s">
        <v>97</v>
      </c>
      <c r="D37" s="293"/>
      <c r="E37" s="247">
        <v>4729</v>
      </c>
      <c r="F37" s="247">
        <v>4773</v>
      </c>
      <c r="G37" s="84"/>
      <c r="H37" s="247">
        <f t="shared" si="4"/>
        <v>44</v>
      </c>
      <c r="I37" s="248">
        <f t="shared" si="5"/>
        <v>9.3042926622964681E-3</v>
      </c>
    </row>
    <row r="38" spans="2:9" ht="15" customHeight="1" x14ac:dyDescent="0.2">
      <c r="B38" s="286" t="s">
        <v>347</v>
      </c>
      <c r="C38" s="287"/>
      <c r="D38" s="288"/>
      <c r="E38" s="249">
        <v>9807</v>
      </c>
      <c r="F38" s="249">
        <v>9799</v>
      </c>
      <c r="G38" s="84"/>
      <c r="H38" s="249">
        <f t="shared" si="4"/>
        <v>-8</v>
      </c>
      <c r="I38" s="250">
        <f t="shared" si="5"/>
        <v>-8.1574385642908126E-4</v>
      </c>
    </row>
    <row r="39" spans="2:9" ht="12.75" x14ac:dyDescent="0.2">
      <c r="B39" s="289" t="s">
        <v>348</v>
      </c>
      <c r="C39" s="246" t="s">
        <v>7</v>
      </c>
      <c r="D39" s="209" t="s">
        <v>343</v>
      </c>
      <c r="E39" s="211">
        <v>2997</v>
      </c>
      <c r="F39" s="211">
        <v>2958</v>
      </c>
      <c r="G39" s="84"/>
      <c r="H39" s="211">
        <f t="shared" si="4"/>
        <v>-39</v>
      </c>
      <c r="I39" s="213">
        <f t="shared" si="5"/>
        <v>-1.3013013013013013E-2</v>
      </c>
    </row>
    <row r="40" spans="2:9" ht="12.75" x14ac:dyDescent="0.2">
      <c r="B40" s="290"/>
      <c r="C40" s="292" t="s">
        <v>344</v>
      </c>
      <c r="D40" s="293"/>
      <c r="E40" s="247">
        <v>2997</v>
      </c>
      <c r="F40" s="247">
        <v>2958</v>
      </c>
      <c r="G40" s="84"/>
      <c r="H40" s="247">
        <f t="shared" si="4"/>
        <v>-39</v>
      </c>
      <c r="I40" s="248">
        <f t="shared" si="5"/>
        <v>-1.3013013013013013E-2</v>
      </c>
    </row>
    <row r="41" spans="2:9" ht="12.75" customHeight="1" x14ac:dyDescent="0.2">
      <c r="B41" s="290"/>
      <c r="C41" s="289" t="s">
        <v>1</v>
      </c>
      <c r="D41" s="209" t="s">
        <v>0</v>
      </c>
      <c r="E41" s="211">
        <v>9035</v>
      </c>
      <c r="F41" s="211">
        <v>9233</v>
      </c>
      <c r="G41" s="84"/>
      <c r="H41" s="211">
        <f t="shared" si="4"/>
        <v>198</v>
      </c>
      <c r="I41" s="213">
        <f t="shared" si="5"/>
        <v>2.1914775871610403E-2</v>
      </c>
    </row>
    <row r="42" spans="2:9" ht="12.75" customHeight="1" x14ac:dyDescent="0.2">
      <c r="B42" s="290"/>
      <c r="C42" s="291"/>
      <c r="D42" s="209" t="s">
        <v>14</v>
      </c>
      <c r="E42" s="211">
        <v>3279</v>
      </c>
      <c r="F42" s="211">
        <v>3327</v>
      </c>
      <c r="G42" s="84"/>
      <c r="H42" s="211">
        <f t="shared" si="4"/>
        <v>48</v>
      </c>
      <c r="I42" s="213">
        <f t="shared" si="5"/>
        <v>1.463860933211345E-2</v>
      </c>
    </row>
    <row r="43" spans="2:9" ht="12.75" x14ac:dyDescent="0.2">
      <c r="B43" s="291"/>
      <c r="C43" s="292" t="s">
        <v>97</v>
      </c>
      <c r="D43" s="293"/>
      <c r="E43" s="247">
        <v>12314</v>
      </c>
      <c r="F43" s="247">
        <v>12560</v>
      </c>
      <c r="G43" s="84"/>
      <c r="H43" s="247">
        <f t="shared" si="4"/>
        <v>246</v>
      </c>
      <c r="I43" s="248">
        <f t="shared" si="5"/>
        <v>1.997726165340263E-2</v>
      </c>
    </row>
    <row r="44" spans="2:9" ht="15" customHeight="1" x14ac:dyDescent="0.2">
      <c r="B44" s="286" t="s">
        <v>349</v>
      </c>
      <c r="C44" s="287"/>
      <c r="D44" s="288"/>
      <c r="E44" s="249">
        <v>15311</v>
      </c>
      <c r="F44" s="249">
        <v>15518</v>
      </c>
      <c r="G44" s="84"/>
      <c r="H44" s="249">
        <f t="shared" si="4"/>
        <v>207</v>
      </c>
      <c r="I44" s="250">
        <f t="shared" si="5"/>
        <v>1.3519691724903663E-2</v>
      </c>
    </row>
    <row r="45" spans="2:9" ht="12.75" x14ac:dyDescent="0.2">
      <c r="B45" s="289" t="s">
        <v>350</v>
      </c>
      <c r="C45" s="246" t="s">
        <v>7</v>
      </c>
      <c r="D45" s="209" t="s">
        <v>343</v>
      </c>
      <c r="E45" s="211">
        <v>3196</v>
      </c>
      <c r="F45" s="211">
        <v>3306</v>
      </c>
      <c r="G45" s="84"/>
      <c r="H45" s="211">
        <f t="shared" si="4"/>
        <v>110</v>
      </c>
      <c r="I45" s="213">
        <f t="shared" si="5"/>
        <v>3.4418022528160203E-2</v>
      </c>
    </row>
    <row r="46" spans="2:9" ht="12.75" x14ac:dyDescent="0.2">
      <c r="B46" s="290"/>
      <c r="C46" s="292" t="s">
        <v>344</v>
      </c>
      <c r="D46" s="293"/>
      <c r="E46" s="247">
        <v>3196</v>
      </c>
      <c r="F46" s="247">
        <v>3306</v>
      </c>
      <c r="G46" s="84"/>
      <c r="H46" s="247">
        <f t="shared" si="4"/>
        <v>110</v>
      </c>
      <c r="I46" s="248">
        <f t="shared" si="5"/>
        <v>3.4418022528160203E-2</v>
      </c>
    </row>
    <row r="47" spans="2:9" ht="12.75" customHeight="1" x14ac:dyDescent="0.2">
      <c r="B47" s="290"/>
      <c r="C47" s="289" t="s">
        <v>1</v>
      </c>
      <c r="D47" s="209" t="s">
        <v>0</v>
      </c>
      <c r="E47" s="211">
        <v>1679</v>
      </c>
      <c r="F47" s="211">
        <v>1752</v>
      </c>
      <c r="G47" s="84"/>
      <c r="H47" s="211">
        <f t="shared" si="4"/>
        <v>73</v>
      </c>
      <c r="I47" s="213">
        <f t="shared" si="5"/>
        <v>4.3478260869565216E-2</v>
      </c>
    </row>
    <row r="48" spans="2:9" ht="12.75" customHeight="1" x14ac:dyDescent="0.2">
      <c r="B48" s="290"/>
      <c r="C48" s="290"/>
      <c r="D48" s="209" t="s">
        <v>14</v>
      </c>
      <c r="E48" s="211">
        <v>1767</v>
      </c>
      <c r="F48" s="211">
        <v>107</v>
      </c>
      <c r="G48" s="84"/>
      <c r="H48" s="211">
        <f t="shared" si="4"/>
        <v>-1660</v>
      </c>
      <c r="I48" s="213">
        <f t="shared" si="5"/>
        <v>-0.93944538766270513</v>
      </c>
    </row>
    <row r="49" spans="2:9" ht="12.75" customHeight="1" x14ac:dyDescent="0.2">
      <c r="B49" s="290"/>
      <c r="C49" s="290"/>
      <c r="D49" s="209" t="s">
        <v>121</v>
      </c>
      <c r="E49" s="211">
        <v>268</v>
      </c>
      <c r="F49" s="211">
        <v>1855</v>
      </c>
      <c r="G49" s="84"/>
      <c r="H49" s="211">
        <f t="shared" si="4"/>
        <v>1587</v>
      </c>
      <c r="I49" s="213">
        <f t="shared" si="5"/>
        <v>5.9216417910447765</v>
      </c>
    </row>
    <row r="50" spans="2:9" ht="15" customHeight="1" x14ac:dyDescent="0.2">
      <c r="B50" s="290"/>
      <c r="C50" s="291"/>
      <c r="D50" s="209" t="s">
        <v>174</v>
      </c>
      <c r="E50" s="211">
        <v>118</v>
      </c>
      <c r="F50" s="211">
        <v>270</v>
      </c>
      <c r="G50" s="84"/>
      <c r="H50" s="211">
        <f t="shared" si="4"/>
        <v>152</v>
      </c>
      <c r="I50" s="213">
        <f t="shared" si="5"/>
        <v>1.2881355932203389</v>
      </c>
    </row>
    <row r="51" spans="2:9" ht="12.75" x14ac:dyDescent="0.2">
      <c r="B51" s="291"/>
      <c r="C51" s="292" t="s">
        <v>97</v>
      </c>
      <c r="D51" s="293"/>
      <c r="E51" s="247">
        <v>3832</v>
      </c>
      <c r="F51" s="247">
        <v>3984</v>
      </c>
      <c r="G51" s="84"/>
      <c r="H51" s="247">
        <f t="shared" si="4"/>
        <v>152</v>
      </c>
      <c r="I51" s="248">
        <f t="shared" si="5"/>
        <v>3.9665970772442591E-2</v>
      </c>
    </row>
    <row r="52" spans="2:9" ht="15" customHeight="1" x14ac:dyDescent="0.2">
      <c r="B52" s="286" t="s">
        <v>351</v>
      </c>
      <c r="C52" s="287"/>
      <c r="D52" s="288"/>
      <c r="E52" s="249">
        <v>7028</v>
      </c>
      <c r="F52" s="249">
        <v>7290</v>
      </c>
      <c r="G52" s="84"/>
      <c r="H52" s="249">
        <f t="shared" si="4"/>
        <v>262</v>
      </c>
      <c r="I52" s="250">
        <f t="shared" si="5"/>
        <v>3.7279453614114971E-2</v>
      </c>
    </row>
    <row r="53" spans="2:9" ht="12.75" x14ac:dyDescent="0.2">
      <c r="B53" s="289" t="s">
        <v>352</v>
      </c>
      <c r="C53" s="246" t="s">
        <v>7</v>
      </c>
      <c r="D53" s="209" t="s">
        <v>343</v>
      </c>
      <c r="E53" s="211">
        <v>233</v>
      </c>
      <c r="F53" s="211">
        <v>238</v>
      </c>
      <c r="G53" s="84"/>
      <c r="H53" s="211">
        <f t="shared" si="4"/>
        <v>5</v>
      </c>
      <c r="I53" s="213">
        <f t="shared" si="5"/>
        <v>2.1459227467811159E-2</v>
      </c>
    </row>
    <row r="54" spans="2:9" ht="12.75" x14ac:dyDescent="0.2">
      <c r="B54" s="291"/>
      <c r="C54" s="292" t="s">
        <v>344</v>
      </c>
      <c r="D54" s="293"/>
      <c r="E54" s="247">
        <v>233</v>
      </c>
      <c r="F54" s="247">
        <v>238</v>
      </c>
      <c r="G54" s="84"/>
      <c r="H54" s="247">
        <f t="shared" si="4"/>
        <v>5</v>
      </c>
      <c r="I54" s="248">
        <f t="shared" si="5"/>
        <v>2.1459227467811159E-2</v>
      </c>
    </row>
    <row r="55" spans="2:9" ht="15" customHeight="1" x14ac:dyDescent="0.2">
      <c r="B55" s="286" t="s">
        <v>353</v>
      </c>
      <c r="C55" s="287"/>
      <c r="D55" s="288"/>
      <c r="E55" s="249">
        <v>233</v>
      </c>
      <c r="F55" s="249">
        <v>238</v>
      </c>
      <c r="G55" s="84"/>
      <c r="H55" s="249">
        <f t="shared" si="4"/>
        <v>5</v>
      </c>
      <c r="I55" s="250">
        <f t="shared" si="5"/>
        <v>2.1459227467811159E-2</v>
      </c>
    </row>
    <row r="56" spans="2:9" ht="12.75" x14ac:dyDescent="0.2">
      <c r="B56" s="289" t="s">
        <v>354</v>
      </c>
      <c r="C56" s="246" t="s">
        <v>7</v>
      </c>
      <c r="D56" s="209" t="s">
        <v>343</v>
      </c>
      <c r="E56" s="211">
        <v>5075</v>
      </c>
      <c r="F56" s="211">
        <v>5018</v>
      </c>
      <c r="G56" s="84"/>
      <c r="H56" s="211">
        <f t="shared" si="4"/>
        <v>-57</v>
      </c>
      <c r="I56" s="213">
        <f t="shared" si="5"/>
        <v>-1.123152709359606E-2</v>
      </c>
    </row>
    <row r="57" spans="2:9" ht="12.75" x14ac:dyDescent="0.2">
      <c r="B57" s="290"/>
      <c r="C57" s="292" t="s">
        <v>344</v>
      </c>
      <c r="D57" s="293"/>
      <c r="E57" s="247">
        <v>5075</v>
      </c>
      <c r="F57" s="247">
        <v>5018</v>
      </c>
      <c r="G57" s="84"/>
      <c r="H57" s="247">
        <f t="shared" ref="H57:H88" si="6">F57-E57</f>
        <v>-57</v>
      </c>
      <c r="I57" s="248">
        <f t="shared" ref="I57:I88" si="7">H57/E57</f>
        <v>-1.123152709359606E-2</v>
      </c>
    </row>
    <row r="58" spans="2:9" ht="12.75" customHeight="1" x14ac:dyDescent="0.2">
      <c r="B58" s="290"/>
      <c r="C58" s="289" t="s">
        <v>1</v>
      </c>
      <c r="D58" s="209" t="s">
        <v>0</v>
      </c>
      <c r="E58" s="211">
        <v>892</v>
      </c>
      <c r="F58" s="211">
        <v>863</v>
      </c>
      <c r="G58" s="84"/>
      <c r="H58" s="211">
        <f t="shared" si="6"/>
        <v>-29</v>
      </c>
      <c r="I58" s="213">
        <f t="shared" si="7"/>
        <v>-3.2511210762331835E-2</v>
      </c>
    </row>
    <row r="59" spans="2:9" ht="12.75" customHeight="1" x14ac:dyDescent="0.2">
      <c r="B59" s="290"/>
      <c r="C59" s="290"/>
      <c r="D59" s="209" t="s">
        <v>14</v>
      </c>
      <c r="E59" s="211">
        <v>1620</v>
      </c>
      <c r="F59" s="211">
        <v>1690</v>
      </c>
      <c r="G59" s="84"/>
      <c r="H59" s="211">
        <f t="shared" si="6"/>
        <v>70</v>
      </c>
      <c r="I59" s="213">
        <f t="shared" si="7"/>
        <v>4.3209876543209874E-2</v>
      </c>
    </row>
    <row r="60" spans="2:9" ht="12.75" customHeight="1" x14ac:dyDescent="0.2">
      <c r="B60" s="290"/>
      <c r="C60" s="291"/>
      <c r="D60" s="209" t="s">
        <v>121</v>
      </c>
      <c r="E60" s="211">
        <v>689</v>
      </c>
      <c r="F60" s="211">
        <v>648</v>
      </c>
      <c r="G60" s="84"/>
      <c r="H60" s="211">
        <f t="shared" si="6"/>
        <v>-41</v>
      </c>
      <c r="I60" s="213">
        <f t="shared" si="7"/>
        <v>-5.9506531204644414E-2</v>
      </c>
    </row>
    <row r="61" spans="2:9" ht="12.75" x14ac:dyDescent="0.2">
      <c r="B61" s="291"/>
      <c r="C61" s="292" t="s">
        <v>97</v>
      </c>
      <c r="D61" s="293"/>
      <c r="E61" s="247">
        <v>3201</v>
      </c>
      <c r="F61" s="247">
        <v>3201</v>
      </c>
      <c r="G61" s="84"/>
      <c r="H61" s="247">
        <f t="shared" si="6"/>
        <v>0</v>
      </c>
      <c r="I61" s="248">
        <f t="shared" si="7"/>
        <v>0</v>
      </c>
    </row>
    <row r="62" spans="2:9" ht="15" customHeight="1" x14ac:dyDescent="0.2">
      <c r="B62" s="286" t="s">
        <v>355</v>
      </c>
      <c r="C62" s="287"/>
      <c r="D62" s="288"/>
      <c r="E62" s="249">
        <v>8276</v>
      </c>
      <c r="F62" s="249">
        <v>8219</v>
      </c>
      <c r="G62" s="84"/>
      <c r="H62" s="249">
        <f t="shared" si="6"/>
        <v>-57</v>
      </c>
      <c r="I62" s="250">
        <f t="shared" si="7"/>
        <v>-6.8873852102464958E-3</v>
      </c>
    </row>
    <row r="63" spans="2:9" ht="12.75" x14ac:dyDescent="0.2">
      <c r="B63" s="289" t="s">
        <v>356</v>
      </c>
      <c r="C63" s="246" t="s">
        <v>7</v>
      </c>
      <c r="D63" s="209" t="s">
        <v>343</v>
      </c>
      <c r="E63" s="211">
        <v>311</v>
      </c>
      <c r="F63" s="211">
        <v>264</v>
      </c>
      <c r="G63" s="84"/>
      <c r="H63" s="211">
        <f t="shared" si="6"/>
        <v>-47</v>
      </c>
      <c r="I63" s="213">
        <f t="shared" si="7"/>
        <v>-0.15112540192926044</v>
      </c>
    </row>
    <row r="64" spans="2:9" ht="12.75" x14ac:dyDescent="0.2">
      <c r="B64" s="290"/>
      <c r="C64" s="292" t="s">
        <v>344</v>
      </c>
      <c r="D64" s="293"/>
      <c r="E64" s="247">
        <v>311</v>
      </c>
      <c r="F64" s="247">
        <v>264</v>
      </c>
      <c r="G64" s="84"/>
      <c r="H64" s="247">
        <f t="shared" si="6"/>
        <v>-47</v>
      </c>
      <c r="I64" s="248">
        <f t="shared" si="7"/>
        <v>-0.15112540192926044</v>
      </c>
    </row>
    <row r="65" spans="2:9" ht="12.75" x14ac:dyDescent="0.2">
      <c r="B65" s="290"/>
      <c r="C65" s="246" t="s">
        <v>1</v>
      </c>
      <c r="D65" s="209" t="s">
        <v>14</v>
      </c>
      <c r="E65" s="211">
        <v>541</v>
      </c>
      <c r="F65" s="211">
        <v>502</v>
      </c>
      <c r="G65" s="84"/>
      <c r="H65" s="211">
        <f t="shared" si="6"/>
        <v>-39</v>
      </c>
      <c r="I65" s="213">
        <f t="shared" si="7"/>
        <v>-7.2088724584103508E-2</v>
      </c>
    </row>
    <row r="66" spans="2:9" ht="12.75" x14ac:dyDescent="0.2">
      <c r="B66" s="291"/>
      <c r="C66" s="292" t="s">
        <v>97</v>
      </c>
      <c r="D66" s="293"/>
      <c r="E66" s="247">
        <v>541</v>
      </c>
      <c r="F66" s="247">
        <v>502</v>
      </c>
      <c r="G66" s="84"/>
      <c r="H66" s="247">
        <f t="shared" si="6"/>
        <v>-39</v>
      </c>
      <c r="I66" s="248">
        <f t="shared" si="7"/>
        <v>-7.2088724584103508E-2</v>
      </c>
    </row>
    <row r="67" spans="2:9" ht="15" customHeight="1" x14ac:dyDescent="0.2">
      <c r="B67" s="286" t="s">
        <v>357</v>
      </c>
      <c r="C67" s="287"/>
      <c r="D67" s="288"/>
      <c r="E67" s="249">
        <v>852</v>
      </c>
      <c r="F67" s="249">
        <v>766</v>
      </c>
      <c r="G67" s="84"/>
      <c r="H67" s="249">
        <f t="shared" si="6"/>
        <v>-86</v>
      </c>
      <c r="I67" s="250">
        <f t="shared" si="7"/>
        <v>-0.10093896713615023</v>
      </c>
    </row>
    <row r="68" spans="2:9" ht="12.75" x14ac:dyDescent="0.2">
      <c r="B68" s="289" t="s">
        <v>358</v>
      </c>
      <c r="C68" s="246" t="s">
        <v>7</v>
      </c>
      <c r="D68" s="209" t="s">
        <v>343</v>
      </c>
      <c r="E68" s="211">
        <v>303</v>
      </c>
      <c r="F68" s="211">
        <v>278</v>
      </c>
      <c r="G68" s="84"/>
      <c r="H68" s="211">
        <f t="shared" si="6"/>
        <v>-25</v>
      </c>
      <c r="I68" s="213">
        <f t="shared" si="7"/>
        <v>-8.2508250825082508E-2</v>
      </c>
    </row>
    <row r="69" spans="2:9" ht="12.75" x14ac:dyDescent="0.2">
      <c r="B69" s="290"/>
      <c r="C69" s="292" t="s">
        <v>344</v>
      </c>
      <c r="D69" s="293"/>
      <c r="E69" s="247">
        <v>303</v>
      </c>
      <c r="F69" s="247">
        <v>278</v>
      </c>
      <c r="G69" s="84"/>
      <c r="H69" s="247">
        <f t="shared" si="6"/>
        <v>-25</v>
      </c>
      <c r="I69" s="248">
        <f t="shared" si="7"/>
        <v>-8.2508250825082508E-2</v>
      </c>
    </row>
    <row r="70" spans="2:9" ht="12.75" customHeight="1" x14ac:dyDescent="0.2">
      <c r="B70" s="290"/>
      <c r="C70" s="289" t="s">
        <v>1</v>
      </c>
      <c r="D70" s="209" t="s">
        <v>0</v>
      </c>
      <c r="E70" s="211">
        <v>334</v>
      </c>
      <c r="F70" s="211">
        <v>350</v>
      </c>
      <c r="G70" s="84"/>
      <c r="H70" s="211">
        <f t="shared" si="6"/>
        <v>16</v>
      </c>
      <c r="I70" s="213">
        <f t="shared" si="7"/>
        <v>4.790419161676647E-2</v>
      </c>
    </row>
    <row r="71" spans="2:9" ht="12.75" customHeight="1" x14ac:dyDescent="0.2">
      <c r="B71" s="290"/>
      <c r="C71" s="291"/>
      <c r="D71" s="209" t="s">
        <v>14</v>
      </c>
      <c r="E71" s="211">
        <v>529</v>
      </c>
      <c r="F71" s="211">
        <v>575</v>
      </c>
      <c r="G71" s="84"/>
      <c r="H71" s="211">
        <f t="shared" si="6"/>
        <v>46</v>
      </c>
      <c r="I71" s="213">
        <f t="shared" si="7"/>
        <v>8.6956521739130432E-2</v>
      </c>
    </row>
    <row r="72" spans="2:9" ht="12.75" x14ac:dyDescent="0.2">
      <c r="B72" s="291"/>
      <c r="C72" s="292" t="s">
        <v>97</v>
      </c>
      <c r="D72" s="293"/>
      <c r="E72" s="247">
        <v>863</v>
      </c>
      <c r="F72" s="247">
        <v>925</v>
      </c>
      <c r="G72" s="84"/>
      <c r="H72" s="247">
        <f t="shared" si="6"/>
        <v>62</v>
      </c>
      <c r="I72" s="248">
        <f t="shared" si="7"/>
        <v>7.1842410196987255E-2</v>
      </c>
    </row>
    <row r="73" spans="2:9" ht="15" customHeight="1" x14ac:dyDescent="0.2">
      <c r="B73" s="286" t="s">
        <v>359</v>
      </c>
      <c r="C73" s="287"/>
      <c r="D73" s="288"/>
      <c r="E73" s="249">
        <v>1166</v>
      </c>
      <c r="F73" s="249">
        <v>1203</v>
      </c>
      <c r="G73" s="84"/>
      <c r="H73" s="249">
        <f t="shared" si="6"/>
        <v>37</v>
      </c>
      <c r="I73" s="250">
        <f t="shared" si="7"/>
        <v>3.1732418524871353E-2</v>
      </c>
    </row>
    <row r="74" spans="2:9" ht="12.75" x14ac:dyDescent="0.2">
      <c r="B74" s="289" t="s">
        <v>360</v>
      </c>
      <c r="C74" s="246" t="s">
        <v>7</v>
      </c>
      <c r="D74" s="209" t="s">
        <v>343</v>
      </c>
      <c r="E74" s="211">
        <v>3470</v>
      </c>
      <c r="F74" s="211">
        <v>3495</v>
      </c>
      <c r="G74" s="84"/>
      <c r="H74" s="211">
        <f t="shared" si="6"/>
        <v>25</v>
      </c>
      <c r="I74" s="213">
        <f t="shared" si="7"/>
        <v>7.2046109510086453E-3</v>
      </c>
    </row>
    <row r="75" spans="2:9" ht="12.75" x14ac:dyDescent="0.2">
      <c r="B75" s="290"/>
      <c r="C75" s="292" t="s">
        <v>344</v>
      </c>
      <c r="D75" s="293"/>
      <c r="E75" s="247">
        <v>3470</v>
      </c>
      <c r="F75" s="247">
        <v>3495</v>
      </c>
      <c r="G75" s="84"/>
      <c r="H75" s="247">
        <f t="shared" si="6"/>
        <v>25</v>
      </c>
      <c r="I75" s="248">
        <f t="shared" si="7"/>
        <v>7.2046109510086453E-3</v>
      </c>
    </row>
    <row r="76" spans="2:9" ht="12.75" customHeight="1" x14ac:dyDescent="0.2">
      <c r="B76" s="290"/>
      <c r="C76" s="289" t="s">
        <v>1</v>
      </c>
      <c r="D76" s="209" t="s">
        <v>0</v>
      </c>
      <c r="E76" s="211">
        <v>5708</v>
      </c>
      <c r="F76" s="211">
        <v>5706</v>
      </c>
      <c r="G76" s="84"/>
      <c r="H76" s="211">
        <f t="shared" si="6"/>
        <v>-2</v>
      </c>
      <c r="I76" s="213">
        <f t="shared" si="7"/>
        <v>-3.5038542396636298E-4</v>
      </c>
    </row>
    <row r="77" spans="2:9" ht="12.75" customHeight="1" x14ac:dyDescent="0.2">
      <c r="B77" s="290"/>
      <c r="C77" s="290"/>
      <c r="D77" s="209" t="s">
        <v>14</v>
      </c>
      <c r="E77" s="211">
        <v>2775</v>
      </c>
      <c r="F77" s="211">
        <v>2844</v>
      </c>
      <c r="G77" s="84"/>
      <c r="H77" s="211">
        <f t="shared" si="6"/>
        <v>69</v>
      </c>
      <c r="I77" s="213">
        <f t="shared" si="7"/>
        <v>2.4864864864864864E-2</v>
      </c>
    </row>
    <row r="78" spans="2:9" ht="12.75" customHeight="1" x14ac:dyDescent="0.2">
      <c r="B78" s="290"/>
      <c r="C78" s="291"/>
      <c r="D78" s="209" t="s">
        <v>121</v>
      </c>
      <c r="E78" s="211">
        <v>298</v>
      </c>
      <c r="F78" s="211">
        <v>333</v>
      </c>
      <c r="G78" s="84"/>
      <c r="H78" s="211">
        <f t="shared" si="6"/>
        <v>35</v>
      </c>
      <c r="I78" s="213">
        <f t="shared" si="7"/>
        <v>0.1174496644295302</v>
      </c>
    </row>
    <row r="79" spans="2:9" ht="12.75" x14ac:dyDescent="0.2">
      <c r="B79" s="291"/>
      <c r="C79" s="292" t="s">
        <v>97</v>
      </c>
      <c r="D79" s="293"/>
      <c r="E79" s="247">
        <v>8781</v>
      </c>
      <c r="F79" s="247">
        <v>8883</v>
      </c>
      <c r="G79" s="84"/>
      <c r="H79" s="247">
        <f t="shared" si="6"/>
        <v>102</v>
      </c>
      <c r="I79" s="248">
        <f t="shared" si="7"/>
        <v>1.1615989067304407E-2</v>
      </c>
    </row>
    <row r="80" spans="2:9" ht="15" customHeight="1" x14ac:dyDescent="0.2">
      <c r="B80" s="286" t="s">
        <v>361</v>
      </c>
      <c r="C80" s="287"/>
      <c r="D80" s="288"/>
      <c r="E80" s="249">
        <v>12251</v>
      </c>
      <c r="F80" s="249">
        <v>12378</v>
      </c>
      <c r="G80" s="84"/>
      <c r="H80" s="249">
        <f t="shared" si="6"/>
        <v>127</v>
      </c>
      <c r="I80" s="250">
        <f t="shared" si="7"/>
        <v>1.0366500693820913E-2</v>
      </c>
    </row>
    <row r="81" spans="2:9" ht="12.75" x14ac:dyDescent="0.2">
      <c r="B81" s="289" t="s">
        <v>362</v>
      </c>
      <c r="C81" s="246" t="s">
        <v>7</v>
      </c>
      <c r="D81" s="209" t="s">
        <v>343</v>
      </c>
      <c r="E81" s="211">
        <v>1074</v>
      </c>
      <c r="F81" s="211">
        <v>1068</v>
      </c>
      <c r="G81" s="84"/>
      <c r="H81" s="211">
        <f t="shared" si="6"/>
        <v>-6</v>
      </c>
      <c r="I81" s="213">
        <f t="shared" si="7"/>
        <v>-5.5865921787709499E-3</v>
      </c>
    </row>
    <row r="82" spans="2:9" ht="12.75" x14ac:dyDescent="0.2">
      <c r="B82" s="290"/>
      <c r="C82" s="292" t="s">
        <v>344</v>
      </c>
      <c r="D82" s="293"/>
      <c r="E82" s="247">
        <v>1074</v>
      </c>
      <c r="F82" s="247">
        <v>1068</v>
      </c>
      <c r="G82" s="84"/>
      <c r="H82" s="247">
        <f t="shared" si="6"/>
        <v>-6</v>
      </c>
      <c r="I82" s="248">
        <f t="shared" si="7"/>
        <v>-5.5865921787709499E-3</v>
      </c>
    </row>
    <row r="83" spans="2:9" ht="12.75" customHeight="1" x14ac:dyDescent="0.2">
      <c r="B83" s="290"/>
      <c r="C83" s="289" t="s">
        <v>1</v>
      </c>
      <c r="D83" s="209" t="s">
        <v>0</v>
      </c>
      <c r="E83" s="211">
        <v>582</v>
      </c>
      <c r="F83" s="211">
        <v>546</v>
      </c>
      <c r="G83" s="84"/>
      <c r="H83" s="211">
        <f t="shared" si="6"/>
        <v>-36</v>
      </c>
      <c r="I83" s="213">
        <f t="shared" si="7"/>
        <v>-6.1855670103092786E-2</v>
      </c>
    </row>
    <row r="84" spans="2:9" ht="12.75" customHeight="1" x14ac:dyDescent="0.2">
      <c r="B84" s="290"/>
      <c r="C84" s="290"/>
      <c r="D84" s="209" t="s">
        <v>14</v>
      </c>
      <c r="E84" s="211">
        <v>270</v>
      </c>
      <c r="F84" s="211">
        <v>352</v>
      </c>
      <c r="G84" s="84"/>
      <c r="H84" s="211">
        <f t="shared" si="6"/>
        <v>82</v>
      </c>
      <c r="I84" s="213">
        <f t="shared" si="7"/>
        <v>0.3037037037037037</v>
      </c>
    </row>
    <row r="85" spans="2:9" ht="12.75" customHeight="1" x14ac:dyDescent="0.2">
      <c r="B85" s="290"/>
      <c r="C85" s="291"/>
      <c r="D85" s="209" t="s">
        <v>121</v>
      </c>
      <c r="E85" s="211">
        <v>1024</v>
      </c>
      <c r="F85" s="211">
        <v>1017</v>
      </c>
      <c r="G85" s="84"/>
      <c r="H85" s="211">
        <f t="shared" si="6"/>
        <v>-7</v>
      </c>
      <c r="I85" s="213">
        <f t="shared" si="7"/>
        <v>-6.8359375E-3</v>
      </c>
    </row>
    <row r="86" spans="2:9" ht="12.75" x14ac:dyDescent="0.2">
      <c r="B86" s="291"/>
      <c r="C86" s="292" t="s">
        <v>97</v>
      </c>
      <c r="D86" s="293"/>
      <c r="E86" s="247">
        <v>1876</v>
      </c>
      <c r="F86" s="247">
        <v>1915</v>
      </c>
      <c r="G86" s="84"/>
      <c r="H86" s="247">
        <f t="shared" si="6"/>
        <v>39</v>
      </c>
      <c r="I86" s="248">
        <f t="shared" si="7"/>
        <v>2.0788912579957356E-2</v>
      </c>
    </row>
    <row r="87" spans="2:9" ht="15" customHeight="1" x14ac:dyDescent="0.2">
      <c r="B87" s="286" t="s">
        <v>363</v>
      </c>
      <c r="C87" s="287"/>
      <c r="D87" s="288"/>
      <c r="E87" s="249">
        <v>2950</v>
      </c>
      <c r="F87" s="249">
        <v>2983</v>
      </c>
      <c r="G87" s="84"/>
      <c r="H87" s="249">
        <f t="shared" si="6"/>
        <v>33</v>
      </c>
      <c r="I87" s="250">
        <f t="shared" si="7"/>
        <v>1.1186440677966102E-2</v>
      </c>
    </row>
    <row r="88" spans="2:9" ht="12.75" x14ac:dyDescent="0.2">
      <c r="B88" s="289" t="s">
        <v>364</v>
      </c>
      <c r="C88" s="246" t="s">
        <v>7</v>
      </c>
      <c r="D88" s="209" t="s">
        <v>343</v>
      </c>
      <c r="E88" s="211">
        <v>492</v>
      </c>
      <c r="F88" s="211">
        <v>487</v>
      </c>
      <c r="G88" s="84"/>
      <c r="H88" s="211">
        <f t="shared" si="6"/>
        <v>-5</v>
      </c>
      <c r="I88" s="213">
        <f t="shared" si="7"/>
        <v>-1.016260162601626E-2</v>
      </c>
    </row>
    <row r="89" spans="2:9" ht="12.75" x14ac:dyDescent="0.2">
      <c r="B89" s="290"/>
      <c r="C89" s="292" t="s">
        <v>344</v>
      </c>
      <c r="D89" s="293"/>
      <c r="E89" s="247">
        <v>492</v>
      </c>
      <c r="F89" s="247">
        <v>487</v>
      </c>
      <c r="G89" s="84"/>
      <c r="H89" s="247">
        <f t="shared" ref="H89:H120" si="8">F89-E89</f>
        <v>-5</v>
      </c>
      <c r="I89" s="248">
        <f t="shared" ref="I89:I120" si="9">H89/E89</f>
        <v>-1.016260162601626E-2</v>
      </c>
    </row>
    <row r="90" spans="2:9" ht="12.75" customHeight="1" x14ac:dyDescent="0.2">
      <c r="B90" s="290"/>
      <c r="C90" s="289" t="s">
        <v>1</v>
      </c>
      <c r="D90" s="209" t="s">
        <v>0</v>
      </c>
      <c r="E90" s="211">
        <v>193</v>
      </c>
      <c r="F90" s="211">
        <v>203</v>
      </c>
      <c r="G90" s="84"/>
      <c r="H90" s="211">
        <f t="shared" si="8"/>
        <v>10</v>
      </c>
      <c r="I90" s="213">
        <f t="shared" si="9"/>
        <v>5.181347150259067E-2</v>
      </c>
    </row>
    <row r="91" spans="2:9" ht="12.75" customHeight="1" x14ac:dyDescent="0.2">
      <c r="B91" s="290"/>
      <c r="C91" s="291"/>
      <c r="D91" s="209" t="s">
        <v>14</v>
      </c>
      <c r="E91" s="211">
        <v>707</v>
      </c>
      <c r="F91" s="211">
        <v>679</v>
      </c>
      <c r="G91" s="84"/>
      <c r="H91" s="211">
        <f t="shared" si="8"/>
        <v>-28</v>
      </c>
      <c r="I91" s="213">
        <f t="shared" si="9"/>
        <v>-3.9603960396039604E-2</v>
      </c>
    </row>
    <row r="92" spans="2:9" ht="12.75" x14ac:dyDescent="0.2">
      <c r="B92" s="291"/>
      <c r="C92" s="292" t="s">
        <v>97</v>
      </c>
      <c r="D92" s="293"/>
      <c r="E92" s="247">
        <v>900</v>
      </c>
      <c r="F92" s="247">
        <v>882</v>
      </c>
      <c r="G92" s="84"/>
      <c r="H92" s="247">
        <f t="shared" si="8"/>
        <v>-18</v>
      </c>
      <c r="I92" s="248">
        <f t="shared" si="9"/>
        <v>-0.02</v>
      </c>
    </row>
    <row r="93" spans="2:9" ht="15" customHeight="1" x14ac:dyDescent="0.2">
      <c r="B93" s="286" t="s">
        <v>365</v>
      </c>
      <c r="C93" s="287"/>
      <c r="D93" s="288"/>
      <c r="E93" s="249">
        <v>1392</v>
      </c>
      <c r="F93" s="249">
        <v>1369</v>
      </c>
      <c r="G93" s="84"/>
      <c r="H93" s="249">
        <f t="shared" si="8"/>
        <v>-23</v>
      </c>
      <c r="I93" s="250">
        <f t="shared" si="9"/>
        <v>-1.6522988505747127E-2</v>
      </c>
    </row>
    <row r="94" spans="2:9" ht="12.75" x14ac:dyDescent="0.2">
      <c r="B94" s="289" t="s">
        <v>366</v>
      </c>
      <c r="C94" s="246" t="s">
        <v>7</v>
      </c>
      <c r="D94" s="209" t="s">
        <v>343</v>
      </c>
      <c r="E94" s="211">
        <v>390</v>
      </c>
      <c r="F94" s="211">
        <v>409</v>
      </c>
      <c r="G94" s="84"/>
      <c r="H94" s="211">
        <f t="shared" si="8"/>
        <v>19</v>
      </c>
      <c r="I94" s="213">
        <f t="shared" si="9"/>
        <v>4.8717948717948718E-2</v>
      </c>
    </row>
    <row r="95" spans="2:9" ht="12.75" x14ac:dyDescent="0.2">
      <c r="B95" s="290"/>
      <c r="C95" s="292" t="s">
        <v>344</v>
      </c>
      <c r="D95" s="293"/>
      <c r="E95" s="247">
        <v>390</v>
      </c>
      <c r="F95" s="247">
        <v>409</v>
      </c>
      <c r="G95" s="84"/>
      <c r="H95" s="247">
        <f t="shared" si="8"/>
        <v>19</v>
      </c>
      <c r="I95" s="248">
        <f t="shared" si="9"/>
        <v>4.8717948717948718E-2</v>
      </c>
    </row>
    <row r="96" spans="2:9" ht="12.75" x14ac:dyDescent="0.2">
      <c r="B96" s="290"/>
      <c r="C96" s="246" t="s">
        <v>1</v>
      </c>
      <c r="D96" s="209" t="s">
        <v>14</v>
      </c>
      <c r="E96" s="211">
        <v>151</v>
      </c>
      <c r="F96" s="211">
        <v>116</v>
      </c>
      <c r="G96" s="84"/>
      <c r="H96" s="211">
        <f t="shared" si="8"/>
        <v>-35</v>
      </c>
      <c r="I96" s="213">
        <f t="shared" si="9"/>
        <v>-0.23178807947019867</v>
      </c>
    </row>
    <row r="97" spans="2:9" ht="12.75" x14ac:dyDescent="0.2">
      <c r="B97" s="291"/>
      <c r="C97" s="292" t="s">
        <v>97</v>
      </c>
      <c r="D97" s="293"/>
      <c r="E97" s="247">
        <v>151</v>
      </c>
      <c r="F97" s="247">
        <v>116</v>
      </c>
      <c r="G97" s="84"/>
      <c r="H97" s="247">
        <f t="shared" si="8"/>
        <v>-35</v>
      </c>
      <c r="I97" s="248">
        <f t="shared" si="9"/>
        <v>-0.23178807947019867</v>
      </c>
    </row>
    <row r="98" spans="2:9" ht="15" customHeight="1" x14ac:dyDescent="0.2">
      <c r="B98" s="286" t="s">
        <v>367</v>
      </c>
      <c r="C98" s="287"/>
      <c r="D98" s="288"/>
      <c r="E98" s="249">
        <v>541</v>
      </c>
      <c r="F98" s="249">
        <v>525</v>
      </c>
      <c r="G98" s="84"/>
      <c r="H98" s="249">
        <f t="shared" si="8"/>
        <v>-16</v>
      </c>
      <c r="I98" s="250">
        <f t="shared" si="9"/>
        <v>-2.9574861367837338E-2</v>
      </c>
    </row>
    <row r="99" spans="2:9" ht="12.75" x14ac:dyDescent="0.2">
      <c r="B99" s="289" t="s">
        <v>368</v>
      </c>
      <c r="C99" s="246" t="s">
        <v>7</v>
      </c>
      <c r="D99" s="209" t="s">
        <v>343</v>
      </c>
      <c r="E99" s="211">
        <v>464</v>
      </c>
      <c r="F99" s="211">
        <v>453</v>
      </c>
      <c r="G99" s="84"/>
      <c r="H99" s="211">
        <f t="shared" si="8"/>
        <v>-11</v>
      </c>
      <c r="I99" s="213">
        <f t="shared" si="9"/>
        <v>-2.3706896551724137E-2</v>
      </c>
    </row>
    <row r="100" spans="2:9" ht="12.75" x14ac:dyDescent="0.2">
      <c r="B100" s="290"/>
      <c r="C100" s="292" t="s">
        <v>344</v>
      </c>
      <c r="D100" s="293"/>
      <c r="E100" s="247">
        <v>464</v>
      </c>
      <c r="F100" s="247">
        <v>453</v>
      </c>
      <c r="G100" s="84"/>
      <c r="H100" s="247">
        <f t="shared" si="8"/>
        <v>-11</v>
      </c>
      <c r="I100" s="248">
        <f t="shared" si="9"/>
        <v>-2.3706896551724137E-2</v>
      </c>
    </row>
    <row r="101" spans="2:9" ht="12.75" x14ac:dyDescent="0.2">
      <c r="B101" s="290"/>
      <c r="C101" s="246" t="s">
        <v>1</v>
      </c>
      <c r="D101" s="209" t="s">
        <v>14</v>
      </c>
      <c r="E101" s="211">
        <v>310</v>
      </c>
      <c r="F101" s="211">
        <v>296</v>
      </c>
      <c r="G101" s="84"/>
      <c r="H101" s="211">
        <f t="shared" si="8"/>
        <v>-14</v>
      </c>
      <c r="I101" s="213">
        <f t="shared" si="9"/>
        <v>-4.5161290322580643E-2</v>
      </c>
    </row>
    <row r="102" spans="2:9" ht="12.75" x14ac:dyDescent="0.2">
      <c r="B102" s="291"/>
      <c r="C102" s="292" t="s">
        <v>97</v>
      </c>
      <c r="D102" s="293"/>
      <c r="E102" s="247">
        <v>310</v>
      </c>
      <c r="F102" s="247">
        <v>296</v>
      </c>
      <c r="G102" s="84"/>
      <c r="H102" s="247">
        <f t="shared" si="8"/>
        <v>-14</v>
      </c>
      <c r="I102" s="248">
        <f t="shared" si="9"/>
        <v>-4.5161290322580643E-2</v>
      </c>
    </row>
    <row r="103" spans="2:9" ht="15" customHeight="1" x14ac:dyDescent="0.2">
      <c r="B103" s="286" t="s">
        <v>369</v>
      </c>
      <c r="C103" s="287"/>
      <c r="D103" s="288"/>
      <c r="E103" s="249">
        <v>774</v>
      </c>
      <c r="F103" s="249">
        <v>749</v>
      </c>
      <c r="G103" s="84"/>
      <c r="H103" s="249">
        <f t="shared" si="8"/>
        <v>-25</v>
      </c>
      <c r="I103" s="250">
        <f t="shared" si="9"/>
        <v>-3.2299741602067181E-2</v>
      </c>
    </row>
    <row r="104" spans="2:9" ht="12.75" x14ac:dyDescent="0.2">
      <c r="B104" s="289" t="s">
        <v>370</v>
      </c>
      <c r="C104" s="246" t="s">
        <v>7</v>
      </c>
      <c r="D104" s="209" t="s">
        <v>343</v>
      </c>
      <c r="E104" s="211">
        <v>3500</v>
      </c>
      <c r="F104" s="211">
        <v>3542</v>
      </c>
      <c r="G104" s="84"/>
      <c r="H104" s="211">
        <f t="shared" si="8"/>
        <v>42</v>
      </c>
      <c r="I104" s="213">
        <f t="shared" si="9"/>
        <v>1.2E-2</v>
      </c>
    </row>
    <row r="105" spans="2:9" ht="12.75" x14ac:dyDescent="0.2">
      <c r="B105" s="290"/>
      <c r="C105" s="292" t="s">
        <v>344</v>
      </c>
      <c r="D105" s="293"/>
      <c r="E105" s="247">
        <v>3500</v>
      </c>
      <c r="F105" s="247">
        <v>3542</v>
      </c>
      <c r="G105" s="84"/>
      <c r="H105" s="247">
        <f t="shared" si="8"/>
        <v>42</v>
      </c>
      <c r="I105" s="248">
        <f t="shared" si="9"/>
        <v>1.2E-2</v>
      </c>
    </row>
    <row r="106" spans="2:9" ht="12.75" customHeight="1" x14ac:dyDescent="0.2">
      <c r="B106" s="290"/>
      <c r="C106" s="289" t="s">
        <v>1</v>
      </c>
      <c r="D106" s="209" t="s">
        <v>0</v>
      </c>
      <c r="E106" s="211">
        <v>1206</v>
      </c>
      <c r="F106" s="211">
        <v>1235</v>
      </c>
      <c r="G106" s="84"/>
      <c r="H106" s="211">
        <f t="shared" si="8"/>
        <v>29</v>
      </c>
      <c r="I106" s="213">
        <f t="shared" si="9"/>
        <v>2.404643449419569E-2</v>
      </c>
    </row>
    <row r="107" spans="2:9" ht="12.75" customHeight="1" x14ac:dyDescent="0.2">
      <c r="B107" s="290"/>
      <c r="C107" s="290"/>
      <c r="D107" s="209" t="s">
        <v>14</v>
      </c>
      <c r="E107" s="211">
        <v>4132</v>
      </c>
      <c r="F107" s="211">
        <v>4260</v>
      </c>
      <c r="G107" s="84"/>
      <c r="H107" s="211">
        <f t="shared" si="8"/>
        <v>128</v>
      </c>
      <c r="I107" s="213">
        <f t="shared" si="9"/>
        <v>3.0977734753146177E-2</v>
      </c>
    </row>
    <row r="108" spans="2:9" ht="12.75" customHeight="1" x14ac:dyDescent="0.2">
      <c r="B108" s="290"/>
      <c r="C108" s="291"/>
      <c r="D108" s="209" t="s">
        <v>121</v>
      </c>
      <c r="E108" s="211">
        <v>80</v>
      </c>
      <c r="F108" s="211">
        <v>77</v>
      </c>
      <c r="G108" s="84"/>
      <c r="H108" s="211">
        <f t="shared" si="8"/>
        <v>-3</v>
      </c>
      <c r="I108" s="213">
        <f t="shared" si="9"/>
        <v>-3.7499999999999999E-2</v>
      </c>
    </row>
    <row r="109" spans="2:9" ht="12.75" x14ac:dyDescent="0.2">
      <c r="B109" s="291"/>
      <c r="C109" s="292" t="s">
        <v>97</v>
      </c>
      <c r="D109" s="293"/>
      <c r="E109" s="247">
        <v>5418</v>
      </c>
      <c r="F109" s="247">
        <v>5572</v>
      </c>
      <c r="G109" s="84"/>
      <c r="H109" s="247">
        <f t="shared" si="8"/>
        <v>154</v>
      </c>
      <c r="I109" s="248">
        <f t="shared" si="9"/>
        <v>2.8423772609819122E-2</v>
      </c>
    </row>
    <row r="110" spans="2:9" ht="15" customHeight="1" x14ac:dyDescent="0.2">
      <c r="B110" s="286" t="s">
        <v>371</v>
      </c>
      <c r="C110" s="287"/>
      <c r="D110" s="288"/>
      <c r="E110" s="249">
        <v>8918</v>
      </c>
      <c r="F110" s="249">
        <v>9114</v>
      </c>
      <c r="G110" s="84"/>
      <c r="H110" s="249">
        <f t="shared" si="8"/>
        <v>196</v>
      </c>
      <c r="I110" s="250">
        <f t="shared" si="9"/>
        <v>2.197802197802198E-2</v>
      </c>
    </row>
    <row r="111" spans="2:9" ht="12.75" x14ac:dyDescent="0.2">
      <c r="B111" s="289" t="s">
        <v>372</v>
      </c>
      <c r="C111" s="246" t="s">
        <v>7</v>
      </c>
      <c r="D111" s="209" t="s">
        <v>343</v>
      </c>
      <c r="E111" s="211">
        <v>319</v>
      </c>
      <c r="F111" s="211">
        <v>362</v>
      </c>
      <c r="G111" s="84"/>
      <c r="H111" s="211">
        <f t="shared" si="8"/>
        <v>43</v>
      </c>
      <c r="I111" s="213">
        <f t="shared" si="9"/>
        <v>0.13479623824451412</v>
      </c>
    </row>
    <row r="112" spans="2:9" ht="12.75" x14ac:dyDescent="0.2">
      <c r="B112" s="290"/>
      <c r="C112" s="292" t="s">
        <v>344</v>
      </c>
      <c r="D112" s="293"/>
      <c r="E112" s="247">
        <v>319</v>
      </c>
      <c r="F112" s="247">
        <v>362</v>
      </c>
      <c r="G112" s="84"/>
      <c r="H112" s="247">
        <f t="shared" si="8"/>
        <v>43</v>
      </c>
      <c r="I112" s="248">
        <f t="shared" si="9"/>
        <v>0.13479623824451412</v>
      </c>
    </row>
    <row r="113" spans="2:9" ht="12.75" customHeight="1" x14ac:dyDescent="0.2">
      <c r="B113" s="290"/>
      <c r="C113" s="289" t="s">
        <v>1</v>
      </c>
      <c r="D113" s="209" t="s">
        <v>0</v>
      </c>
      <c r="E113" s="211">
        <v>62</v>
      </c>
      <c r="F113" s="211">
        <v>67</v>
      </c>
      <c r="G113" s="84"/>
      <c r="H113" s="211">
        <f t="shared" si="8"/>
        <v>5</v>
      </c>
      <c r="I113" s="213">
        <f t="shared" si="9"/>
        <v>8.0645161290322578E-2</v>
      </c>
    </row>
    <row r="114" spans="2:9" ht="12.75" customHeight="1" x14ac:dyDescent="0.2">
      <c r="B114" s="290"/>
      <c r="C114" s="291"/>
      <c r="D114" s="209" t="s">
        <v>14</v>
      </c>
      <c r="E114" s="211">
        <v>31</v>
      </c>
      <c r="F114" s="211">
        <v>7</v>
      </c>
      <c r="G114" s="84"/>
      <c r="H114" s="211">
        <f t="shared" si="8"/>
        <v>-24</v>
      </c>
      <c r="I114" s="213">
        <f t="shared" si="9"/>
        <v>-0.77419354838709675</v>
      </c>
    </row>
    <row r="115" spans="2:9" ht="12.75" x14ac:dyDescent="0.2">
      <c r="B115" s="291"/>
      <c r="C115" s="292" t="s">
        <v>97</v>
      </c>
      <c r="D115" s="293"/>
      <c r="E115" s="247">
        <v>93</v>
      </c>
      <c r="F115" s="247">
        <v>74</v>
      </c>
      <c r="G115" s="84"/>
      <c r="H115" s="247">
        <f t="shared" si="8"/>
        <v>-19</v>
      </c>
      <c r="I115" s="248">
        <f t="shared" si="9"/>
        <v>-0.20430107526881722</v>
      </c>
    </row>
    <row r="116" spans="2:9" ht="15" customHeight="1" x14ac:dyDescent="0.2">
      <c r="B116" s="286" t="s">
        <v>373</v>
      </c>
      <c r="C116" s="287"/>
      <c r="D116" s="288"/>
      <c r="E116" s="249">
        <v>412</v>
      </c>
      <c r="F116" s="249">
        <v>436</v>
      </c>
      <c r="G116" s="84"/>
      <c r="H116" s="249">
        <f t="shared" si="8"/>
        <v>24</v>
      </c>
      <c r="I116" s="250">
        <f t="shared" si="9"/>
        <v>5.8252427184466021E-2</v>
      </c>
    </row>
    <row r="117" spans="2:9" ht="12.75" x14ac:dyDescent="0.2">
      <c r="B117" s="289" t="s">
        <v>374</v>
      </c>
      <c r="C117" s="246" t="s">
        <v>7</v>
      </c>
      <c r="D117" s="209" t="s">
        <v>343</v>
      </c>
      <c r="E117" s="211">
        <v>8978</v>
      </c>
      <c r="F117" s="211">
        <v>9073</v>
      </c>
      <c r="G117" s="84"/>
      <c r="H117" s="211">
        <f t="shared" si="8"/>
        <v>95</v>
      </c>
      <c r="I117" s="213">
        <f t="shared" si="9"/>
        <v>1.0581421251949209E-2</v>
      </c>
    </row>
    <row r="118" spans="2:9" ht="12.75" x14ac:dyDescent="0.2">
      <c r="B118" s="290"/>
      <c r="C118" s="292" t="s">
        <v>344</v>
      </c>
      <c r="D118" s="293"/>
      <c r="E118" s="247">
        <v>8978</v>
      </c>
      <c r="F118" s="247">
        <v>9073</v>
      </c>
      <c r="G118" s="84"/>
      <c r="H118" s="247">
        <f t="shared" si="8"/>
        <v>95</v>
      </c>
      <c r="I118" s="248">
        <f t="shared" si="9"/>
        <v>1.0581421251949209E-2</v>
      </c>
    </row>
    <row r="119" spans="2:9" ht="12.75" customHeight="1" x14ac:dyDescent="0.2">
      <c r="B119" s="290"/>
      <c r="C119" s="289" t="s">
        <v>1</v>
      </c>
      <c r="D119" s="209" t="s">
        <v>0</v>
      </c>
      <c r="E119" s="211">
        <v>3488</v>
      </c>
      <c r="F119" s="211">
        <v>3620</v>
      </c>
      <c r="G119" s="84"/>
      <c r="H119" s="211">
        <f t="shared" si="8"/>
        <v>132</v>
      </c>
      <c r="I119" s="213">
        <f t="shared" si="9"/>
        <v>3.7844036697247709E-2</v>
      </c>
    </row>
    <row r="120" spans="2:9" ht="12.75" customHeight="1" x14ac:dyDescent="0.2">
      <c r="B120" s="290"/>
      <c r="C120" s="290"/>
      <c r="D120" s="209" t="s">
        <v>14</v>
      </c>
      <c r="E120" s="211">
        <v>6463</v>
      </c>
      <c r="F120" s="211">
        <v>6680</v>
      </c>
      <c r="G120" s="84"/>
      <c r="H120" s="211">
        <f t="shared" si="8"/>
        <v>217</v>
      </c>
      <c r="I120" s="213">
        <f t="shared" si="9"/>
        <v>3.3575738820980972E-2</v>
      </c>
    </row>
    <row r="121" spans="2:9" ht="12.75" customHeight="1" x14ac:dyDescent="0.2">
      <c r="B121" s="290"/>
      <c r="C121" s="291"/>
      <c r="D121" s="209" t="s">
        <v>121</v>
      </c>
      <c r="E121" s="211">
        <v>391</v>
      </c>
      <c r="F121" s="211">
        <v>374</v>
      </c>
      <c r="G121" s="84"/>
      <c r="H121" s="211">
        <f t="shared" ref="H121:H154" si="10">F121-E121</f>
        <v>-17</v>
      </c>
      <c r="I121" s="213">
        <f t="shared" ref="I121:I152" si="11">H121/E121</f>
        <v>-4.3478260869565216E-2</v>
      </c>
    </row>
    <row r="122" spans="2:9" ht="12.75" x14ac:dyDescent="0.2">
      <c r="B122" s="291"/>
      <c r="C122" s="292" t="s">
        <v>97</v>
      </c>
      <c r="D122" s="293"/>
      <c r="E122" s="247">
        <v>10342</v>
      </c>
      <c r="F122" s="247">
        <v>10674</v>
      </c>
      <c r="G122" s="84"/>
      <c r="H122" s="247">
        <f t="shared" si="10"/>
        <v>332</v>
      </c>
      <c r="I122" s="248">
        <f t="shared" si="11"/>
        <v>3.2102107909495262E-2</v>
      </c>
    </row>
    <row r="123" spans="2:9" ht="15" customHeight="1" x14ac:dyDescent="0.2">
      <c r="B123" s="286" t="s">
        <v>375</v>
      </c>
      <c r="C123" s="287"/>
      <c r="D123" s="288"/>
      <c r="E123" s="249">
        <v>19320</v>
      </c>
      <c r="F123" s="249">
        <v>19747</v>
      </c>
      <c r="G123" s="84"/>
      <c r="H123" s="249">
        <f t="shared" si="10"/>
        <v>427</v>
      </c>
      <c r="I123" s="250">
        <f t="shared" si="11"/>
        <v>2.2101449275362318E-2</v>
      </c>
    </row>
    <row r="124" spans="2:9" ht="12.75" x14ac:dyDescent="0.2">
      <c r="B124" s="289" t="s">
        <v>376</v>
      </c>
      <c r="C124" s="246" t="s">
        <v>7</v>
      </c>
      <c r="D124" s="209" t="s">
        <v>343</v>
      </c>
      <c r="E124" s="211">
        <v>8630</v>
      </c>
      <c r="F124" s="211">
        <v>8504</v>
      </c>
      <c r="G124" s="84"/>
      <c r="H124" s="211">
        <f t="shared" si="10"/>
        <v>-126</v>
      </c>
      <c r="I124" s="213">
        <f t="shared" si="11"/>
        <v>-1.4600231749710313E-2</v>
      </c>
    </row>
    <row r="125" spans="2:9" ht="12.75" x14ac:dyDescent="0.2">
      <c r="B125" s="290"/>
      <c r="C125" s="292" t="s">
        <v>344</v>
      </c>
      <c r="D125" s="293"/>
      <c r="E125" s="247">
        <v>8630</v>
      </c>
      <c r="F125" s="247">
        <v>8504</v>
      </c>
      <c r="G125" s="84"/>
      <c r="H125" s="247">
        <f t="shared" si="10"/>
        <v>-126</v>
      </c>
      <c r="I125" s="248">
        <f t="shared" si="11"/>
        <v>-1.4600231749710313E-2</v>
      </c>
    </row>
    <row r="126" spans="2:9" ht="12.75" customHeight="1" x14ac:dyDescent="0.2">
      <c r="B126" s="290"/>
      <c r="C126" s="289" t="s">
        <v>1</v>
      </c>
      <c r="D126" s="209" t="s">
        <v>0</v>
      </c>
      <c r="E126" s="211">
        <v>4408</v>
      </c>
      <c r="F126" s="211">
        <v>4472</v>
      </c>
      <c r="G126" s="84"/>
      <c r="H126" s="211">
        <f t="shared" si="10"/>
        <v>64</v>
      </c>
      <c r="I126" s="213">
        <f t="shared" si="11"/>
        <v>1.4519056261343012E-2</v>
      </c>
    </row>
    <row r="127" spans="2:9" ht="12.75" customHeight="1" x14ac:dyDescent="0.2">
      <c r="B127" s="290"/>
      <c r="C127" s="290"/>
      <c r="D127" s="209" t="s">
        <v>14</v>
      </c>
      <c r="E127" s="211">
        <v>2560</v>
      </c>
      <c r="F127" s="211">
        <v>2643</v>
      </c>
      <c r="G127" s="84"/>
      <c r="H127" s="211">
        <f t="shared" si="10"/>
        <v>83</v>
      </c>
      <c r="I127" s="213">
        <f t="shared" si="11"/>
        <v>3.2421875000000003E-2</v>
      </c>
    </row>
    <row r="128" spans="2:9" ht="12.75" customHeight="1" x14ac:dyDescent="0.2">
      <c r="B128" s="290"/>
      <c r="C128" s="291"/>
      <c r="D128" s="209" t="s">
        <v>121</v>
      </c>
      <c r="E128" s="211">
        <v>1157</v>
      </c>
      <c r="F128" s="211">
        <v>1184</v>
      </c>
      <c r="G128" s="84"/>
      <c r="H128" s="211">
        <f t="shared" si="10"/>
        <v>27</v>
      </c>
      <c r="I128" s="213">
        <f t="shared" si="11"/>
        <v>2.3336214347450302E-2</v>
      </c>
    </row>
    <row r="129" spans="2:9" ht="12.75" x14ac:dyDescent="0.2">
      <c r="B129" s="291"/>
      <c r="C129" s="292" t="s">
        <v>97</v>
      </c>
      <c r="D129" s="293"/>
      <c r="E129" s="247">
        <v>8125</v>
      </c>
      <c r="F129" s="247">
        <v>8299</v>
      </c>
      <c r="G129" s="84"/>
      <c r="H129" s="247">
        <f t="shared" si="10"/>
        <v>174</v>
      </c>
      <c r="I129" s="248">
        <f t="shared" si="11"/>
        <v>2.1415384615384614E-2</v>
      </c>
    </row>
    <row r="130" spans="2:9" ht="15" customHeight="1" x14ac:dyDescent="0.2">
      <c r="B130" s="286" t="s">
        <v>377</v>
      </c>
      <c r="C130" s="287"/>
      <c r="D130" s="288"/>
      <c r="E130" s="249">
        <v>16755</v>
      </c>
      <c r="F130" s="249">
        <v>16803</v>
      </c>
      <c r="G130" s="84"/>
      <c r="H130" s="249">
        <f t="shared" si="10"/>
        <v>48</v>
      </c>
      <c r="I130" s="250">
        <f t="shared" si="11"/>
        <v>2.8648164726947181E-3</v>
      </c>
    </row>
    <row r="131" spans="2:9" ht="12.75" x14ac:dyDescent="0.2">
      <c r="B131" s="289" t="s">
        <v>378</v>
      </c>
      <c r="C131" s="246" t="s">
        <v>7</v>
      </c>
      <c r="D131" s="209" t="s">
        <v>343</v>
      </c>
      <c r="E131" s="211">
        <v>3449</v>
      </c>
      <c r="F131" s="211">
        <v>3468</v>
      </c>
      <c r="G131" s="84"/>
      <c r="H131" s="211">
        <f t="shared" si="10"/>
        <v>19</v>
      </c>
      <c r="I131" s="213">
        <f t="shared" si="11"/>
        <v>5.508843142939983E-3</v>
      </c>
    </row>
    <row r="132" spans="2:9" ht="12.75" x14ac:dyDescent="0.2">
      <c r="B132" s="290"/>
      <c r="C132" s="292" t="s">
        <v>344</v>
      </c>
      <c r="D132" s="293"/>
      <c r="E132" s="247">
        <v>3449</v>
      </c>
      <c r="F132" s="247">
        <v>3468</v>
      </c>
      <c r="G132" s="84"/>
      <c r="H132" s="247">
        <f t="shared" si="10"/>
        <v>19</v>
      </c>
      <c r="I132" s="248">
        <f t="shared" si="11"/>
        <v>5.508843142939983E-3</v>
      </c>
    </row>
    <row r="133" spans="2:9" ht="12.75" customHeight="1" x14ac:dyDescent="0.2">
      <c r="B133" s="290"/>
      <c r="C133" s="289" t="s">
        <v>1</v>
      </c>
      <c r="D133" s="209" t="s">
        <v>0</v>
      </c>
      <c r="E133" s="211">
        <v>6895</v>
      </c>
      <c r="F133" s="211">
        <v>7145</v>
      </c>
      <c r="G133" s="84"/>
      <c r="H133" s="211">
        <f t="shared" si="10"/>
        <v>250</v>
      </c>
      <c r="I133" s="213">
        <f t="shared" si="11"/>
        <v>3.6258158085569252E-2</v>
      </c>
    </row>
    <row r="134" spans="2:9" ht="12.75" customHeight="1" x14ac:dyDescent="0.2">
      <c r="B134" s="290"/>
      <c r="C134" s="290"/>
      <c r="D134" s="209" t="s">
        <v>14</v>
      </c>
      <c r="E134" s="211">
        <v>6088</v>
      </c>
      <c r="F134" s="211">
        <v>6326</v>
      </c>
      <c r="G134" s="84"/>
      <c r="H134" s="211">
        <f t="shared" si="10"/>
        <v>238</v>
      </c>
      <c r="I134" s="213">
        <f t="shared" si="11"/>
        <v>3.9093298291721416E-2</v>
      </c>
    </row>
    <row r="135" spans="2:9" ht="12.75" customHeight="1" x14ac:dyDescent="0.2">
      <c r="B135" s="290"/>
      <c r="C135" s="291"/>
      <c r="D135" s="209" t="s">
        <v>121</v>
      </c>
      <c r="E135" s="211">
        <v>450</v>
      </c>
      <c r="F135" s="211">
        <v>456</v>
      </c>
      <c r="G135" s="84"/>
      <c r="H135" s="211">
        <f t="shared" si="10"/>
        <v>6</v>
      </c>
      <c r="I135" s="213">
        <f t="shared" si="11"/>
        <v>1.3333333333333334E-2</v>
      </c>
    </row>
    <row r="136" spans="2:9" ht="12.75" x14ac:dyDescent="0.2">
      <c r="B136" s="291"/>
      <c r="C136" s="292" t="s">
        <v>97</v>
      </c>
      <c r="D136" s="293"/>
      <c r="E136" s="247">
        <v>13433</v>
      </c>
      <c r="F136" s="247">
        <v>13927</v>
      </c>
      <c r="G136" s="84"/>
      <c r="H136" s="247">
        <f t="shared" si="10"/>
        <v>494</v>
      </c>
      <c r="I136" s="248">
        <f t="shared" si="11"/>
        <v>3.6775106082036775E-2</v>
      </c>
    </row>
    <row r="137" spans="2:9" ht="15" customHeight="1" x14ac:dyDescent="0.2">
      <c r="B137" s="286" t="s">
        <v>379</v>
      </c>
      <c r="C137" s="287"/>
      <c r="D137" s="288"/>
      <c r="E137" s="249">
        <v>16882</v>
      </c>
      <c r="F137" s="249">
        <v>17395</v>
      </c>
      <c r="G137" s="84"/>
      <c r="H137" s="249">
        <f t="shared" si="10"/>
        <v>513</v>
      </c>
      <c r="I137" s="250">
        <f t="shared" si="11"/>
        <v>3.0387394858429097E-2</v>
      </c>
    </row>
    <row r="138" spans="2:9" ht="12.75" x14ac:dyDescent="0.2">
      <c r="B138" s="289" t="s">
        <v>380</v>
      </c>
      <c r="C138" s="246" t="s">
        <v>7</v>
      </c>
      <c r="D138" s="209" t="s">
        <v>343</v>
      </c>
      <c r="E138" s="211">
        <v>242</v>
      </c>
      <c r="F138" s="211">
        <v>214</v>
      </c>
      <c r="G138" s="84"/>
      <c r="H138" s="211">
        <f t="shared" si="10"/>
        <v>-28</v>
      </c>
      <c r="I138" s="213">
        <f t="shared" si="11"/>
        <v>-0.11570247933884298</v>
      </c>
    </row>
    <row r="139" spans="2:9" ht="12.75" x14ac:dyDescent="0.2">
      <c r="B139" s="290"/>
      <c r="C139" s="292" t="s">
        <v>344</v>
      </c>
      <c r="D139" s="293"/>
      <c r="E139" s="247">
        <v>242</v>
      </c>
      <c r="F139" s="247">
        <v>214</v>
      </c>
      <c r="G139" s="84"/>
      <c r="H139" s="247">
        <f t="shared" si="10"/>
        <v>-28</v>
      </c>
      <c r="I139" s="248">
        <f t="shared" si="11"/>
        <v>-0.11570247933884298</v>
      </c>
    </row>
    <row r="140" spans="2:9" ht="12.75" customHeight="1" x14ac:dyDescent="0.2">
      <c r="B140" s="290"/>
      <c r="C140" s="289" t="s">
        <v>1</v>
      </c>
      <c r="D140" s="209" t="s">
        <v>0</v>
      </c>
      <c r="E140" s="211">
        <v>195</v>
      </c>
      <c r="F140" s="211">
        <v>211</v>
      </c>
      <c r="G140" s="84"/>
      <c r="H140" s="211">
        <f t="shared" si="10"/>
        <v>16</v>
      </c>
      <c r="I140" s="213">
        <f t="shared" si="11"/>
        <v>8.2051282051282051E-2</v>
      </c>
    </row>
    <row r="141" spans="2:9" ht="12.75" customHeight="1" x14ac:dyDescent="0.2">
      <c r="B141" s="290"/>
      <c r="C141" s="291"/>
      <c r="D141" s="209" t="s">
        <v>14</v>
      </c>
      <c r="E141" s="211">
        <v>351</v>
      </c>
      <c r="F141" s="211">
        <v>390</v>
      </c>
      <c r="G141" s="84"/>
      <c r="H141" s="211">
        <f t="shared" si="10"/>
        <v>39</v>
      </c>
      <c r="I141" s="213">
        <f t="shared" si="11"/>
        <v>0.1111111111111111</v>
      </c>
    </row>
    <row r="142" spans="2:9" ht="12.75" x14ac:dyDescent="0.2">
      <c r="B142" s="291"/>
      <c r="C142" s="292" t="s">
        <v>97</v>
      </c>
      <c r="D142" s="293"/>
      <c r="E142" s="247">
        <v>546</v>
      </c>
      <c r="F142" s="247">
        <v>601</v>
      </c>
      <c r="G142" s="84"/>
      <c r="H142" s="247">
        <f t="shared" si="10"/>
        <v>55</v>
      </c>
      <c r="I142" s="248">
        <f t="shared" si="11"/>
        <v>0.10073260073260074</v>
      </c>
    </row>
    <row r="143" spans="2:9" ht="15" customHeight="1" x14ac:dyDescent="0.2">
      <c r="B143" s="286" t="s">
        <v>381</v>
      </c>
      <c r="C143" s="287"/>
      <c r="D143" s="288"/>
      <c r="E143" s="249">
        <v>788</v>
      </c>
      <c r="F143" s="249">
        <v>815</v>
      </c>
      <c r="G143" s="84"/>
      <c r="H143" s="249">
        <f t="shared" si="10"/>
        <v>27</v>
      </c>
      <c r="I143" s="250">
        <f t="shared" si="11"/>
        <v>3.4263959390862943E-2</v>
      </c>
    </row>
    <row r="144" spans="2:9" ht="12.75" x14ac:dyDescent="0.2">
      <c r="B144" s="289" t="s">
        <v>382</v>
      </c>
      <c r="C144" s="246" t="s">
        <v>7</v>
      </c>
      <c r="D144" s="209" t="s">
        <v>343</v>
      </c>
      <c r="E144" s="211">
        <v>3271</v>
      </c>
      <c r="F144" s="211">
        <v>3381</v>
      </c>
      <c r="G144" s="84"/>
      <c r="H144" s="211">
        <f t="shared" si="10"/>
        <v>110</v>
      </c>
      <c r="I144" s="213">
        <f t="shared" si="11"/>
        <v>3.3628859675940079E-2</v>
      </c>
    </row>
    <row r="145" spans="2:9" ht="12.75" x14ac:dyDescent="0.2">
      <c r="B145" s="290"/>
      <c r="C145" s="292" t="s">
        <v>344</v>
      </c>
      <c r="D145" s="293"/>
      <c r="E145" s="247">
        <v>3271</v>
      </c>
      <c r="F145" s="247">
        <v>3381</v>
      </c>
      <c r="G145" s="84"/>
      <c r="H145" s="247">
        <f t="shared" si="10"/>
        <v>110</v>
      </c>
      <c r="I145" s="248">
        <f t="shared" si="11"/>
        <v>3.3628859675940079E-2</v>
      </c>
    </row>
    <row r="146" spans="2:9" ht="12.75" customHeight="1" x14ac:dyDescent="0.2">
      <c r="B146" s="290"/>
      <c r="C146" s="289" t="s">
        <v>1</v>
      </c>
      <c r="D146" s="209" t="s">
        <v>0</v>
      </c>
      <c r="E146" s="211">
        <v>1459</v>
      </c>
      <c r="F146" s="211">
        <v>1471</v>
      </c>
      <c r="G146" s="84"/>
      <c r="H146" s="211">
        <f t="shared" si="10"/>
        <v>12</v>
      </c>
      <c r="I146" s="213">
        <f t="shared" si="11"/>
        <v>8.2248115147361203E-3</v>
      </c>
    </row>
    <row r="147" spans="2:9" ht="12.75" customHeight="1" x14ac:dyDescent="0.2">
      <c r="B147" s="290"/>
      <c r="C147" s="290"/>
      <c r="D147" s="209" t="s">
        <v>14</v>
      </c>
      <c r="E147" s="211">
        <v>1481</v>
      </c>
      <c r="F147" s="211">
        <v>1449</v>
      </c>
      <c r="G147" s="84"/>
      <c r="H147" s="211">
        <f t="shared" si="10"/>
        <v>-32</v>
      </c>
      <c r="I147" s="213">
        <f t="shared" si="11"/>
        <v>-2.160702228224173E-2</v>
      </c>
    </row>
    <row r="148" spans="2:9" ht="12.75" customHeight="1" x14ac:dyDescent="0.2">
      <c r="B148" s="290"/>
      <c r="C148" s="291"/>
      <c r="D148" s="209" t="s">
        <v>121</v>
      </c>
      <c r="E148" s="211">
        <v>270</v>
      </c>
      <c r="F148" s="211">
        <v>288</v>
      </c>
      <c r="G148" s="84"/>
      <c r="H148" s="211">
        <f t="shared" si="10"/>
        <v>18</v>
      </c>
      <c r="I148" s="213">
        <f t="shared" si="11"/>
        <v>6.6666666666666666E-2</v>
      </c>
    </row>
    <row r="149" spans="2:9" ht="12.75" x14ac:dyDescent="0.2">
      <c r="B149" s="291"/>
      <c r="C149" s="292" t="s">
        <v>97</v>
      </c>
      <c r="D149" s="293"/>
      <c r="E149" s="247">
        <v>3210</v>
      </c>
      <c r="F149" s="247">
        <v>3208</v>
      </c>
      <c r="G149" s="84"/>
      <c r="H149" s="247">
        <f t="shared" si="10"/>
        <v>-2</v>
      </c>
      <c r="I149" s="248">
        <f t="shared" si="11"/>
        <v>-6.2305295950155766E-4</v>
      </c>
    </row>
    <row r="150" spans="2:9" ht="15" customHeight="1" x14ac:dyDescent="0.2">
      <c r="B150" s="286" t="s">
        <v>383</v>
      </c>
      <c r="C150" s="287"/>
      <c r="D150" s="288"/>
      <c r="E150" s="249">
        <v>6481</v>
      </c>
      <c r="F150" s="249">
        <v>6589</v>
      </c>
      <c r="G150" s="84"/>
      <c r="H150" s="249">
        <f t="shared" si="10"/>
        <v>108</v>
      </c>
      <c r="I150" s="250">
        <f t="shared" si="11"/>
        <v>1.666409504706064E-2</v>
      </c>
    </row>
    <row r="151" spans="2:9" ht="12.75" x14ac:dyDescent="0.2">
      <c r="B151" s="289" t="s">
        <v>384</v>
      </c>
      <c r="C151" s="246" t="s">
        <v>7</v>
      </c>
      <c r="D151" s="209" t="s">
        <v>343</v>
      </c>
      <c r="E151" s="211">
        <v>77</v>
      </c>
      <c r="F151" s="211">
        <v>83</v>
      </c>
      <c r="G151" s="84"/>
      <c r="H151" s="211">
        <f t="shared" si="10"/>
        <v>6</v>
      </c>
      <c r="I151" s="213">
        <f t="shared" si="11"/>
        <v>7.792207792207792E-2</v>
      </c>
    </row>
    <row r="152" spans="2:9" ht="12.75" x14ac:dyDescent="0.2">
      <c r="B152" s="291"/>
      <c r="C152" s="292" t="s">
        <v>344</v>
      </c>
      <c r="D152" s="293"/>
      <c r="E152" s="247">
        <v>77</v>
      </c>
      <c r="F152" s="247">
        <v>83</v>
      </c>
      <c r="G152" s="84"/>
      <c r="H152" s="247">
        <f t="shared" si="10"/>
        <v>6</v>
      </c>
      <c r="I152" s="248">
        <f t="shared" si="11"/>
        <v>7.792207792207792E-2</v>
      </c>
    </row>
    <row r="153" spans="2:9" ht="15" customHeight="1" x14ac:dyDescent="0.2">
      <c r="B153" s="286" t="s">
        <v>385</v>
      </c>
      <c r="C153" s="287"/>
      <c r="D153" s="288"/>
      <c r="E153" s="249">
        <v>77</v>
      </c>
      <c r="F153" s="249">
        <v>83</v>
      </c>
      <c r="G153" s="84"/>
      <c r="H153" s="249">
        <f t="shared" si="10"/>
        <v>6</v>
      </c>
      <c r="I153" s="250">
        <f t="shared" ref="I153:I154" si="12">H153/E153</f>
        <v>7.792207792207792E-2</v>
      </c>
    </row>
    <row r="154" spans="2:9" ht="12.75" x14ac:dyDescent="0.2">
      <c r="B154" s="294" t="s">
        <v>96</v>
      </c>
      <c r="C154" s="295"/>
      <c r="D154" s="296"/>
      <c r="E154" s="251">
        <v>153449</v>
      </c>
      <c r="F154" s="251">
        <v>155363</v>
      </c>
      <c r="G154" s="84"/>
      <c r="H154" s="251">
        <f t="shared" si="10"/>
        <v>1914</v>
      </c>
      <c r="I154" s="252">
        <f t="shared" si="12"/>
        <v>1.2473199564676211E-2</v>
      </c>
    </row>
    <row r="159" spans="2:9" ht="12.75" x14ac:dyDescent="0.2">
      <c r="B159" s="72" t="s">
        <v>388</v>
      </c>
    </row>
    <row r="161" spans="2:8" x14ac:dyDescent="0.2">
      <c r="B161" s="254" t="s">
        <v>339</v>
      </c>
      <c r="C161" s="254" t="s">
        <v>389</v>
      </c>
      <c r="D161" s="254" t="s">
        <v>203</v>
      </c>
      <c r="E161" s="254" t="s">
        <v>291</v>
      </c>
      <c r="G161" s="255" t="s">
        <v>259</v>
      </c>
      <c r="H161" s="256" t="s">
        <v>98</v>
      </c>
    </row>
    <row r="162" spans="2:8" x14ac:dyDescent="0.2">
      <c r="B162" s="284" t="s">
        <v>342</v>
      </c>
      <c r="C162" s="19" t="s">
        <v>390</v>
      </c>
      <c r="D162" s="257">
        <v>6988</v>
      </c>
      <c r="E162" s="257">
        <v>7149</v>
      </c>
      <c r="G162" s="257">
        <f>E162-D162</f>
        <v>161</v>
      </c>
      <c r="H162" s="257">
        <f>G162/D162</f>
        <v>2.3039496279336005E-2</v>
      </c>
    </row>
    <row r="163" spans="2:8" x14ac:dyDescent="0.2">
      <c r="B163" s="285"/>
      <c r="C163" s="19" t="s">
        <v>2</v>
      </c>
      <c r="D163" s="257">
        <v>7307</v>
      </c>
      <c r="E163" s="257">
        <v>7331</v>
      </c>
      <c r="G163" s="257">
        <f t="shared" ref="G163:G216" si="13">E163-D163</f>
        <v>24</v>
      </c>
      <c r="H163" s="257">
        <f t="shared" ref="H163:H216" si="14">G163/D163</f>
        <v>3.284521691528671E-3</v>
      </c>
    </row>
    <row r="164" spans="2:8" x14ac:dyDescent="0.2">
      <c r="B164" s="282" t="s">
        <v>345</v>
      </c>
      <c r="C164" s="283"/>
      <c r="D164" s="258">
        <v>14295</v>
      </c>
      <c r="E164" s="258">
        <v>14480</v>
      </c>
      <c r="G164" s="258">
        <f t="shared" si="13"/>
        <v>185</v>
      </c>
      <c r="H164" s="258">
        <f t="shared" si="14"/>
        <v>1.2941587967820916E-2</v>
      </c>
    </row>
    <row r="165" spans="2:8" x14ac:dyDescent="0.2">
      <c r="B165" s="284" t="s">
        <v>346</v>
      </c>
      <c r="C165" s="19" t="s">
        <v>390</v>
      </c>
      <c r="D165" s="257">
        <v>2953</v>
      </c>
      <c r="E165" s="257">
        <v>3009</v>
      </c>
      <c r="G165" s="257">
        <f t="shared" si="13"/>
        <v>56</v>
      </c>
      <c r="H165" s="257">
        <f t="shared" si="14"/>
        <v>1.8963765662038605E-2</v>
      </c>
    </row>
    <row r="166" spans="2:8" x14ac:dyDescent="0.2">
      <c r="B166" s="285"/>
      <c r="C166" s="19" t="s">
        <v>2</v>
      </c>
      <c r="D166" s="257">
        <v>1776</v>
      </c>
      <c r="E166" s="257">
        <v>1764</v>
      </c>
      <c r="G166" s="257">
        <f t="shared" si="13"/>
        <v>-12</v>
      </c>
      <c r="H166" s="257">
        <f t="shared" si="14"/>
        <v>-6.7567567567567571E-3</v>
      </c>
    </row>
    <row r="167" spans="2:8" x14ac:dyDescent="0.2">
      <c r="B167" s="282" t="s">
        <v>347</v>
      </c>
      <c r="C167" s="283"/>
      <c r="D167" s="258">
        <v>4729</v>
      </c>
      <c r="E167" s="258">
        <v>4773</v>
      </c>
      <c r="G167" s="258">
        <f t="shared" si="13"/>
        <v>44</v>
      </c>
      <c r="H167" s="258">
        <f t="shared" si="14"/>
        <v>9.3042926622964681E-3</v>
      </c>
    </row>
    <row r="168" spans="2:8" x14ac:dyDescent="0.2">
      <c r="B168" s="284" t="s">
        <v>348</v>
      </c>
      <c r="C168" s="19" t="s">
        <v>390</v>
      </c>
      <c r="D168" s="257">
        <v>3279</v>
      </c>
      <c r="E168" s="257">
        <v>3327</v>
      </c>
      <c r="G168" s="257">
        <f t="shared" si="13"/>
        <v>48</v>
      </c>
      <c r="H168" s="257">
        <f t="shared" si="14"/>
        <v>1.463860933211345E-2</v>
      </c>
    </row>
    <row r="169" spans="2:8" x14ac:dyDescent="0.2">
      <c r="B169" s="285"/>
      <c r="C169" s="19" t="s">
        <v>2</v>
      </c>
      <c r="D169" s="257">
        <v>9035</v>
      </c>
      <c r="E169" s="257">
        <v>9233</v>
      </c>
      <c r="G169" s="257">
        <f t="shared" si="13"/>
        <v>198</v>
      </c>
      <c r="H169" s="257">
        <f t="shared" si="14"/>
        <v>2.1914775871610403E-2</v>
      </c>
    </row>
    <row r="170" spans="2:8" x14ac:dyDescent="0.2">
      <c r="B170" s="282" t="s">
        <v>349</v>
      </c>
      <c r="C170" s="283"/>
      <c r="D170" s="258">
        <v>12314</v>
      </c>
      <c r="E170" s="258">
        <v>12560</v>
      </c>
      <c r="G170" s="258">
        <f t="shared" si="13"/>
        <v>246</v>
      </c>
      <c r="H170" s="258">
        <f t="shared" si="14"/>
        <v>1.997726165340263E-2</v>
      </c>
    </row>
    <row r="171" spans="2:8" x14ac:dyDescent="0.2">
      <c r="B171" s="284" t="s">
        <v>350</v>
      </c>
      <c r="C171" s="19" t="s">
        <v>390</v>
      </c>
      <c r="D171" s="257">
        <v>1787</v>
      </c>
      <c r="E171" s="257">
        <v>1877</v>
      </c>
      <c r="G171" s="257">
        <f t="shared" si="13"/>
        <v>90</v>
      </c>
      <c r="H171" s="257">
        <f t="shared" si="14"/>
        <v>5.0363738108561838E-2</v>
      </c>
    </row>
    <row r="172" spans="2:8" x14ac:dyDescent="0.2">
      <c r="B172" s="285"/>
      <c r="C172" s="19" t="s">
        <v>2</v>
      </c>
      <c r="D172" s="257">
        <v>2045</v>
      </c>
      <c r="E172" s="257">
        <v>2107</v>
      </c>
      <c r="G172" s="257">
        <f t="shared" si="13"/>
        <v>62</v>
      </c>
      <c r="H172" s="257">
        <f t="shared" si="14"/>
        <v>3.0317848410757946E-2</v>
      </c>
    </row>
    <row r="173" spans="2:8" x14ac:dyDescent="0.2">
      <c r="B173" s="282" t="s">
        <v>351</v>
      </c>
      <c r="C173" s="283"/>
      <c r="D173" s="258">
        <v>3832</v>
      </c>
      <c r="E173" s="258">
        <v>3984</v>
      </c>
      <c r="G173" s="258">
        <f t="shared" si="13"/>
        <v>152</v>
      </c>
      <c r="H173" s="258">
        <f t="shared" si="14"/>
        <v>3.9665970772442591E-2</v>
      </c>
    </row>
    <row r="174" spans="2:8" x14ac:dyDescent="0.2">
      <c r="B174" s="284" t="s">
        <v>354</v>
      </c>
      <c r="C174" s="19" t="s">
        <v>390</v>
      </c>
      <c r="D174" s="257">
        <v>1623</v>
      </c>
      <c r="E174" s="257">
        <v>1690</v>
      </c>
      <c r="G174" s="257">
        <f t="shared" si="13"/>
        <v>67</v>
      </c>
      <c r="H174" s="257">
        <f t="shared" si="14"/>
        <v>4.1281577325939615E-2</v>
      </c>
    </row>
    <row r="175" spans="2:8" x14ac:dyDescent="0.2">
      <c r="B175" s="285"/>
      <c r="C175" s="19" t="s">
        <v>2</v>
      </c>
      <c r="D175" s="257">
        <v>1578</v>
      </c>
      <c r="E175" s="257">
        <v>1511</v>
      </c>
      <c r="G175" s="257">
        <f t="shared" si="13"/>
        <v>-67</v>
      </c>
      <c r="H175" s="257">
        <f t="shared" si="14"/>
        <v>-4.2458808618504436E-2</v>
      </c>
    </row>
    <row r="176" spans="2:8" x14ac:dyDescent="0.2">
      <c r="B176" s="282" t="s">
        <v>355</v>
      </c>
      <c r="C176" s="283"/>
      <c r="D176" s="258">
        <v>3201</v>
      </c>
      <c r="E176" s="258">
        <v>3201</v>
      </c>
      <c r="G176" s="258">
        <f t="shared" si="13"/>
        <v>0</v>
      </c>
      <c r="H176" s="258">
        <f t="shared" si="14"/>
        <v>0</v>
      </c>
    </row>
    <row r="177" spans="2:8" x14ac:dyDescent="0.2">
      <c r="B177" s="28" t="s">
        <v>356</v>
      </c>
      <c r="C177" s="19" t="s">
        <v>390</v>
      </c>
      <c r="D177" s="257">
        <v>541</v>
      </c>
      <c r="E177" s="257">
        <v>502</v>
      </c>
      <c r="G177" s="257">
        <f t="shared" si="13"/>
        <v>-39</v>
      </c>
      <c r="H177" s="257">
        <f t="shared" si="14"/>
        <v>-7.2088724584103508E-2</v>
      </c>
    </row>
    <row r="178" spans="2:8" x14ac:dyDescent="0.2">
      <c r="B178" s="282" t="s">
        <v>357</v>
      </c>
      <c r="C178" s="283"/>
      <c r="D178" s="258">
        <v>541</v>
      </c>
      <c r="E178" s="258">
        <v>502</v>
      </c>
      <c r="G178" s="258">
        <f t="shared" si="13"/>
        <v>-39</v>
      </c>
      <c r="H178" s="258">
        <f t="shared" si="14"/>
        <v>-7.2088724584103508E-2</v>
      </c>
    </row>
    <row r="179" spans="2:8" x14ac:dyDescent="0.2">
      <c r="B179" s="284" t="s">
        <v>358</v>
      </c>
      <c r="C179" s="19" t="s">
        <v>390</v>
      </c>
      <c r="D179" s="257">
        <v>529</v>
      </c>
      <c r="E179" s="257">
        <v>575</v>
      </c>
      <c r="G179" s="257">
        <f t="shared" si="13"/>
        <v>46</v>
      </c>
      <c r="H179" s="257">
        <f t="shared" si="14"/>
        <v>8.6956521739130432E-2</v>
      </c>
    </row>
    <row r="180" spans="2:8" x14ac:dyDescent="0.2">
      <c r="B180" s="285"/>
      <c r="C180" s="19" t="s">
        <v>2</v>
      </c>
      <c r="D180" s="257">
        <v>334</v>
      </c>
      <c r="E180" s="257">
        <v>350</v>
      </c>
      <c r="G180" s="257">
        <f t="shared" si="13"/>
        <v>16</v>
      </c>
      <c r="H180" s="257">
        <f t="shared" si="14"/>
        <v>4.790419161676647E-2</v>
      </c>
    </row>
    <row r="181" spans="2:8" x14ac:dyDescent="0.2">
      <c r="B181" s="282" t="s">
        <v>359</v>
      </c>
      <c r="C181" s="283"/>
      <c r="D181" s="258">
        <v>863</v>
      </c>
      <c r="E181" s="258">
        <v>925</v>
      </c>
      <c r="G181" s="258">
        <f t="shared" si="13"/>
        <v>62</v>
      </c>
      <c r="H181" s="258">
        <f t="shared" si="14"/>
        <v>7.1842410196987255E-2</v>
      </c>
    </row>
    <row r="182" spans="2:8" x14ac:dyDescent="0.2">
      <c r="B182" s="284" t="s">
        <v>360</v>
      </c>
      <c r="C182" s="19" t="s">
        <v>390</v>
      </c>
      <c r="D182" s="257">
        <v>2957</v>
      </c>
      <c r="E182" s="257">
        <v>3042</v>
      </c>
      <c r="G182" s="257">
        <f t="shared" si="13"/>
        <v>85</v>
      </c>
      <c r="H182" s="257">
        <f t="shared" si="14"/>
        <v>2.8745350016909029E-2</v>
      </c>
    </row>
    <row r="183" spans="2:8" x14ac:dyDescent="0.2">
      <c r="B183" s="285"/>
      <c r="C183" s="19" t="s">
        <v>2</v>
      </c>
      <c r="D183" s="257">
        <v>5824</v>
      </c>
      <c r="E183" s="257">
        <v>5841</v>
      </c>
      <c r="G183" s="257">
        <f t="shared" si="13"/>
        <v>17</v>
      </c>
      <c r="H183" s="257">
        <f t="shared" si="14"/>
        <v>2.918956043956044E-3</v>
      </c>
    </row>
    <row r="184" spans="2:8" x14ac:dyDescent="0.2">
      <c r="B184" s="282" t="s">
        <v>361</v>
      </c>
      <c r="C184" s="283"/>
      <c r="D184" s="258">
        <v>8781</v>
      </c>
      <c r="E184" s="258">
        <v>8883</v>
      </c>
      <c r="G184" s="258">
        <f t="shared" si="13"/>
        <v>102</v>
      </c>
      <c r="H184" s="258">
        <f t="shared" si="14"/>
        <v>1.1615989067304407E-2</v>
      </c>
    </row>
    <row r="185" spans="2:8" x14ac:dyDescent="0.2">
      <c r="B185" s="284" t="s">
        <v>362</v>
      </c>
      <c r="C185" s="19" t="s">
        <v>390</v>
      </c>
      <c r="D185" s="257">
        <v>805</v>
      </c>
      <c r="E185" s="257">
        <v>830</v>
      </c>
      <c r="G185" s="257">
        <f t="shared" si="13"/>
        <v>25</v>
      </c>
      <c r="H185" s="257">
        <f t="shared" si="14"/>
        <v>3.1055900621118012E-2</v>
      </c>
    </row>
    <row r="186" spans="2:8" x14ac:dyDescent="0.2">
      <c r="B186" s="285"/>
      <c r="C186" s="19" t="s">
        <v>2</v>
      </c>
      <c r="D186" s="257">
        <v>1071</v>
      </c>
      <c r="E186" s="257">
        <v>1085</v>
      </c>
      <c r="G186" s="257">
        <f t="shared" si="13"/>
        <v>14</v>
      </c>
      <c r="H186" s="257">
        <f t="shared" si="14"/>
        <v>1.3071895424836602E-2</v>
      </c>
    </row>
    <row r="187" spans="2:8" x14ac:dyDescent="0.2">
      <c r="B187" s="282" t="s">
        <v>363</v>
      </c>
      <c r="C187" s="283"/>
      <c r="D187" s="258">
        <v>1876</v>
      </c>
      <c r="E187" s="258">
        <v>1915</v>
      </c>
      <c r="G187" s="258">
        <f t="shared" si="13"/>
        <v>39</v>
      </c>
      <c r="H187" s="258">
        <f t="shared" si="14"/>
        <v>2.0788912579957356E-2</v>
      </c>
    </row>
    <row r="188" spans="2:8" x14ac:dyDescent="0.2">
      <c r="B188" s="284" t="s">
        <v>364</v>
      </c>
      <c r="C188" s="19" t="s">
        <v>390</v>
      </c>
      <c r="D188" s="257">
        <v>707</v>
      </c>
      <c r="E188" s="257">
        <v>679</v>
      </c>
      <c r="G188" s="257">
        <f t="shared" si="13"/>
        <v>-28</v>
      </c>
      <c r="H188" s="257">
        <f t="shared" si="14"/>
        <v>-3.9603960396039604E-2</v>
      </c>
    </row>
    <row r="189" spans="2:8" x14ac:dyDescent="0.2">
      <c r="B189" s="285"/>
      <c r="C189" s="19" t="s">
        <v>2</v>
      </c>
      <c r="D189" s="257">
        <v>193</v>
      </c>
      <c r="E189" s="257">
        <v>203</v>
      </c>
      <c r="G189" s="257">
        <f t="shared" si="13"/>
        <v>10</v>
      </c>
      <c r="H189" s="257">
        <f t="shared" si="14"/>
        <v>5.181347150259067E-2</v>
      </c>
    </row>
    <row r="190" spans="2:8" x14ac:dyDescent="0.2">
      <c r="B190" s="282" t="s">
        <v>365</v>
      </c>
      <c r="C190" s="283"/>
      <c r="D190" s="258">
        <v>900</v>
      </c>
      <c r="E190" s="258">
        <v>882</v>
      </c>
      <c r="G190" s="258">
        <f t="shared" si="13"/>
        <v>-18</v>
      </c>
      <c r="H190" s="258">
        <f t="shared" si="14"/>
        <v>-0.02</v>
      </c>
    </row>
    <row r="191" spans="2:8" x14ac:dyDescent="0.2">
      <c r="B191" s="28" t="s">
        <v>366</v>
      </c>
      <c r="C191" s="19" t="s">
        <v>390</v>
      </c>
      <c r="D191" s="257">
        <v>151</v>
      </c>
      <c r="E191" s="257">
        <v>116</v>
      </c>
      <c r="G191" s="257">
        <f t="shared" si="13"/>
        <v>-35</v>
      </c>
      <c r="H191" s="257">
        <f t="shared" si="14"/>
        <v>-0.23178807947019867</v>
      </c>
    </row>
    <row r="192" spans="2:8" x14ac:dyDescent="0.2">
      <c r="B192" s="282" t="s">
        <v>367</v>
      </c>
      <c r="C192" s="283"/>
      <c r="D192" s="258">
        <v>151</v>
      </c>
      <c r="E192" s="258">
        <v>116</v>
      </c>
      <c r="G192" s="258">
        <f t="shared" si="13"/>
        <v>-35</v>
      </c>
      <c r="H192" s="258">
        <f t="shared" si="14"/>
        <v>-0.23178807947019867</v>
      </c>
    </row>
    <row r="193" spans="2:8" x14ac:dyDescent="0.2">
      <c r="B193" s="28" t="s">
        <v>368</v>
      </c>
      <c r="C193" s="19" t="s">
        <v>390</v>
      </c>
      <c r="D193" s="257">
        <v>310</v>
      </c>
      <c r="E193" s="257">
        <v>296</v>
      </c>
      <c r="G193" s="257">
        <f t="shared" si="13"/>
        <v>-14</v>
      </c>
      <c r="H193" s="257">
        <f t="shared" si="14"/>
        <v>-4.5161290322580643E-2</v>
      </c>
    </row>
    <row r="194" spans="2:8" x14ac:dyDescent="0.2">
      <c r="B194" s="282" t="s">
        <v>369</v>
      </c>
      <c r="C194" s="283"/>
      <c r="D194" s="258">
        <v>310</v>
      </c>
      <c r="E194" s="258">
        <v>296</v>
      </c>
      <c r="G194" s="258">
        <f t="shared" si="13"/>
        <v>-14</v>
      </c>
      <c r="H194" s="258">
        <f t="shared" si="14"/>
        <v>-4.5161290322580643E-2</v>
      </c>
    </row>
    <row r="195" spans="2:8" x14ac:dyDescent="0.2">
      <c r="B195" s="284" t="s">
        <v>370</v>
      </c>
      <c r="C195" s="19" t="s">
        <v>390</v>
      </c>
      <c r="D195" s="257">
        <v>4212</v>
      </c>
      <c r="E195" s="257">
        <v>4337</v>
      </c>
      <c r="G195" s="257">
        <f t="shared" si="13"/>
        <v>125</v>
      </c>
      <c r="H195" s="257">
        <f t="shared" si="14"/>
        <v>2.9677113010446343E-2</v>
      </c>
    </row>
    <row r="196" spans="2:8" x14ac:dyDescent="0.2">
      <c r="B196" s="285"/>
      <c r="C196" s="19" t="s">
        <v>2</v>
      </c>
      <c r="D196" s="257">
        <v>1206</v>
      </c>
      <c r="E196" s="257">
        <v>1235</v>
      </c>
      <c r="G196" s="257">
        <f t="shared" si="13"/>
        <v>29</v>
      </c>
      <c r="H196" s="257">
        <f t="shared" si="14"/>
        <v>2.404643449419569E-2</v>
      </c>
    </row>
    <row r="197" spans="2:8" x14ac:dyDescent="0.2">
      <c r="B197" s="282" t="s">
        <v>371</v>
      </c>
      <c r="C197" s="283"/>
      <c r="D197" s="258">
        <v>5418</v>
      </c>
      <c r="E197" s="258">
        <v>5572</v>
      </c>
      <c r="G197" s="258">
        <f t="shared" si="13"/>
        <v>154</v>
      </c>
      <c r="H197" s="258">
        <f t="shared" si="14"/>
        <v>2.8423772609819122E-2</v>
      </c>
    </row>
    <row r="198" spans="2:8" x14ac:dyDescent="0.2">
      <c r="B198" s="284" t="s">
        <v>372</v>
      </c>
      <c r="C198" s="19" t="s">
        <v>390</v>
      </c>
      <c r="D198" s="257">
        <v>31</v>
      </c>
      <c r="E198" s="257">
        <v>7</v>
      </c>
      <c r="G198" s="257">
        <f t="shared" si="13"/>
        <v>-24</v>
      </c>
      <c r="H198" s="257">
        <f t="shared" si="14"/>
        <v>-0.77419354838709675</v>
      </c>
    </row>
    <row r="199" spans="2:8" x14ac:dyDescent="0.2">
      <c r="B199" s="285"/>
      <c r="C199" s="19" t="s">
        <v>2</v>
      </c>
      <c r="D199" s="257">
        <v>62</v>
      </c>
      <c r="E199" s="257">
        <v>67</v>
      </c>
      <c r="G199" s="257">
        <f t="shared" si="13"/>
        <v>5</v>
      </c>
      <c r="H199" s="257">
        <f t="shared" si="14"/>
        <v>8.0645161290322578E-2</v>
      </c>
    </row>
    <row r="200" spans="2:8" x14ac:dyDescent="0.2">
      <c r="B200" s="282" t="s">
        <v>373</v>
      </c>
      <c r="C200" s="283"/>
      <c r="D200" s="258">
        <v>93</v>
      </c>
      <c r="E200" s="258">
        <v>74</v>
      </c>
      <c r="G200" s="258">
        <f t="shared" si="13"/>
        <v>-19</v>
      </c>
      <c r="H200" s="258">
        <f t="shared" si="14"/>
        <v>-0.20430107526881722</v>
      </c>
    </row>
    <row r="201" spans="2:8" x14ac:dyDescent="0.2">
      <c r="B201" s="284" t="s">
        <v>374</v>
      </c>
      <c r="C201" s="19" t="s">
        <v>390</v>
      </c>
      <c r="D201" s="257">
        <v>6854</v>
      </c>
      <c r="E201" s="257">
        <v>7054</v>
      </c>
      <c r="G201" s="257">
        <f t="shared" si="13"/>
        <v>200</v>
      </c>
      <c r="H201" s="257">
        <f t="shared" si="14"/>
        <v>2.9180040852057193E-2</v>
      </c>
    </row>
    <row r="202" spans="2:8" x14ac:dyDescent="0.2">
      <c r="B202" s="285"/>
      <c r="C202" s="19" t="s">
        <v>2</v>
      </c>
      <c r="D202" s="257">
        <v>3488</v>
      </c>
      <c r="E202" s="257">
        <v>3620</v>
      </c>
      <c r="G202" s="257">
        <f t="shared" si="13"/>
        <v>132</v>
      </c>
      <c r="H202" s="257">
        <f t="shared" si="14"/>
        <v>3.7844036697247709E-2</v>
      </c>
    </row>
    <row r="203" spans="2:8" x14ac:dyDescent="0.2">
      <c r="B203" s="282" t="s">
        <v>375</v>
      </c>
      <c r="C203" s="283"/>
      <c r="D203" s="258">
        <v>10342</v>
      </c>
      <c r="E203" s="258">
        <v>10674</v>
      </c>
      <c r="G203" s="258">
        <f t="shared" si="13"/>
        <v>332</v>
      </c>
      <c r="H203" s="258">
        <f t="shared" si="14"/>
        <v>3.2102107909495262E-2</v>
      </c>
    </row>
    <row r="204" spans="2:8" x14ac:dyDescent="0.2">
      <c r="B204" s="284" t="s">
        <v>376</v>
      </c>
      <c r="C204" s="19" t="s">
        <v>390</v>
      </c>
      <c r="D204" s="257">
        <v>2668</v>
      </c>
      <c r="E204" s="257">
        <v>2754</v>
      </c>
      <c r="G204" s="257">
        <f t="shared" si="13"/>
        <v>86</v>
      </c>
      <c r="H204" s="257">
        <f t="shared" si="14"/>
        <v>3.2233883058470768E-2</v>
      </c>
    </row>
    <row r="205" spans="2:8" x14ac:dyDescent="0.2">
      <c r="B205" s="285"/>
      <c r="C205" s="19" t="s">
        <v>2</v>
      </c>
      <c r="D205" s="257">
        <v>5457</v>
      </c>
      <c r="E205" s="257">
        <v>5545</v>
      </c>
      <c r="G205" s="257">
        <f t="shared" si="13"/>
        <v>88</v>
      </c>
      <c r="H205" s="257">
        <f t="shared" si="14"/>
        <v>1.6126076598863844E-2</v>
      </c>
    </row>
    <row r="206" spans="2:8" x14ac:dyDescent="0.2">
      <c r="B206" s="282" t="s">
        <v>377</v>
      </c>
      <c r="C206" s="283"/>
      <c r="D206" s="258">
        <v>8125</v>
      </c>
      <c r="E206" s="258">
        <v>8299</v>
      </c>
      <c r="G206" s="258">
        <f t="shared" si="13"/>
        <v>174</v>
      </c>
      <c r="H206" s="258">
        <f t="shared" si="14"/>
        <v>2.1415384615384614E-2</v>
      </c>
    </row>
    <row r="207" spans="2:8" x14ac:dyDescent="0.2">
      <c r="B207" s="284" t="s">
        <v>378</v>
      </c>
      <c r="C207" s="19" t="s">
        <v>390</v>
      </c>
      <c r="D207" s="257">
        <v>6106</v>
      </c>
      <c r="E207" s="257">
        <v>6345</v>
      </c>
      <c r="G207" s="257">
        <f t="shared" si="13"/>
        <v>239</v>
      </c>
      <c r="H207" s="257">
        <f t="shared" si="14"/>
        <v>3.9141827710448739E-2</v>
      </c>
    </row>
    <row r="208" spans="2:8" x14ac:dyDescent="0.2">
      <c r="B208" s="285"/>
      <c r="C208" s="19" t="s">
        <v>2</v>
      </c>
      <c r="D208" s="257">
        <v>7327</v>
      </c>
      <c r="E208" s="257">
        <v>7582</v>
      </c>
      <c r="G208" s="257">
        <f t="shared" si="13"/>
        <v>255</v>
      </c>
      <c r="H208" s="257">
        <f t="shared" si="14"/>
        <v>3.4802784222737818E-2</v>
      </c>
    </row>
    <row r="209" spans="2:8" x14ac:dyDescent="0.2">
      <c r="B209" s="282" t="s">
        <v>379</v>
      </c>
      <c r="C209" s="283"/>
      <c r="D209" s="258">
        <v>13433</v>
      </c>
      <c r="E209" s="258">
        <v>13927</v>
      </c>
      <c r="G209" s="258">
        <f t="shared" si="13"/>
        <v>494</v>
      </c>
      <c r="H209" s="258">
        <f t="shared" si="14"/>
        <v>3.6775106082036775E-2</v>
      </c>
    </row>
    <row r="210" spans="2:8" x14ac:dyDescent="0.2">
      <c r="B210" s="284" t="s">
        <v>380</v>
      </c>
      <c r="C210" s="19" t="s">
        <v>390</v>
      </c>
      <c r="D210" s="257">
        <v>351</v>
      </c>
      <c r="E210" s="257">
        <v>390</v>
      </c>
      <c r="G210" s="257">
        <f t="shared" si="13"/>
        <v>39</v>
      </c>
      <c r="H210" s="257">
        <f t="shared" si="14"/>
        <v>0.1111111111111111</v>
      </c>
    </row>
    <row r="211" spans="2:8" x14ac:dyDescent="0.2">
      <c r="B211" s="285"/>
      <c r="C211" s="19" t="s">
        <v>2</v>
      </c>
      <c r="D211" s="257">
        <v>195</v>
      </c>
      <c r="E211" s="257">
        <v>211</v>
      </c>
      <c r="G211" s="257">
        <f t="shared" si="13"/>
        <v>16</v>
      </c>
      <c r="H211" s="257">
        <f t="shared" si="14"/>
        <v>8.2051282051282051E-2</v>
      </c>
    </row>
    <row r="212" spans="2:8" x14ac:dyDescent="0.2">
      <c r="B212" s="282" t="s">
        <v>381</v>
      </c>
      <c r="C212" s="283"/>
      <c r="D212" s="258">
        <v>546</v>
      </c>
      <c r="E212" s="258">
        <v>601</v>
      </c>
      <c r="G212" s="258">
        <f t="shared" si="13"/>
        <v>55</v>
      </c>
      <c r="H212" s="258">
        <f t="shared" si="14"/>
        <v>0.10073260073260074</v>
      </c>
    </row>
    <row r="213" spans="2:8" x14ac:dyDescent="0.2">
      <c r="B213" s="284" t="s">
        <v>382</v>
      </c>
      <c r="C213" s="19" t="s">
        <v>390</v>
      </c>
      <c r="D213" s="257">
        <v>1751</v>
      </c>
      <c r="E213" s="257">
        <v>1737</v>
      </c>
      <c r="G213" s="257">
        <f t="shared" si="13"/>
        <v>-14</v>
      </c>
      <c r="H213" s="257">
        <f t="shared" si="14"/>
        <v>-7.9954311821816108E-3</v>
      </c>
    </row>
    <row r="214" spans="2:8" x14ac:dyDescent="0.2">
      <c r="B214" s="285"/>
      <c r="C214" s="19" t="s">
        <v>2</v>
      </c>
      <c r="D214" s="257">
        <v>1459</v>
      </c>
      <c r="E214" s="257">
        <v>1471</v>
      </c>
      <c r="G214" s="257">
        <f t="shared" si="13"/>
        <v>12</v>
      </c>
      <c r="H214" s="257">
        <f t="shared" si="14"/>
        <v>8.2248115147361203E-3</v>
      </c>
    </row>
    <row r="215" spans="2:8" x14ac:dyDescent="0.2">
      <c r="B215" s="282" t="s">
        <v>383</v>
      </c>
      <c r="C215" s="283"/>
      <c r="D215" s="258">
        <v>3210</v>
      </c>
      <c r="E215" s="258">
        <v>3208</v>
      </c>
      <c r="G215" s="258">
        <f t="shared" si="13"/>
        <v>-2</v>
      </c>
      <c r="H215" s="258">
        <f t="shared" si="14"/>
        <v>-6.2305295950155766E-4</v>
      </c>
    </row>
    <row r="216" spans="2:8" x14ac:dyDescent="0.2">
      <c r="B216" s="279" t="s">
        <v>96</v>
      </c>
      <c r="C216" s="280"/>
      <c r="D216" s="259">
        <v>92960</v>
      </c>
      <c r="E216" s="259">
        <v>94872</v>
      </c>
      <c r="G216" s="259">
        <f t="shared" si="13"/>
        <v>1912</v>
      </c>
      <c r="H216" s="259">
        <f t="shared" si="14"/>
        <v>2.0567986230636832E-2</v>
      </c>
    </row>
  </sheetData>
  <mergeCells count="136">
    <mergeCell ref="B151:B152"/>
    <mergeCell ref="C152:D152"/>
    <mergeCell ref="B153:D153"/>
    <mergeCell ref="B154:D154"/>
    <mergeCell ref="B143:D143"/>
    <mergeCell ref="B144:B149"/>
    <mergeCell ref="C145:D145"/>
    <mergeCell ref="C146:C148"/>
    <mergeCell ref="C149:D149"/>
    <mergeCell ref="B150:D150"/>
    <mergeCell ref="B138:B142"/>
    <mergeCell ref="C139:D139"/>
    <mergeCell ref="C140:C141"/>
    <mergeCell ref="C142:D142"/>
    <mergeCell ref="B123:D123"/>
    <mergeCell ref="B124:B129"/>
    <mergeCell ref="C125:D125"/>
    <mergeCell ref="C126:C128"/>
    <mergeCell ref="C129:D129"/>
    <mergeCell ref="B130:D130"/>
    <mergeCell ref="B131:B136"/>
    <mergeCell ref="C132:D132"/>
    <mergeCell ref="C133:C135"/>
    <mergeCell ref="C136:D136"/>
    <mergeCell ref="B137:D137"/>
    <mergeCell ref="B117:B122"/>
    <mergeCell ref="C118:D118"/>
    <mergeCell ref="C119:C121"/>
    <mergeCell ref="C122:D122"/>
    <mergeCell ref="B103:D103"/>
    <mergeCell ref="B104:B109"/>
    <mergeCell ref="C105:D105"/>
    <mergeCell ref="C106:C108"/>
    <mergeCell ref="C109:D109"/>
    <mergeCell ref="B110:D110"/>
    <mergeCell ref="B111:B115"/>
    <mergeCell ref="C112:D112"/>
    <mergeCell ref="C113:C114"/>
    <mergeCell ref="C115:D115"/>
    <mergeCell ref="B116:D116"/>
    <mergeCell ref="B99:B102"/>
    <mergeCell ref="C100:D100"/>
    <mergeCell ref="C102:D102"/>
    <mergeCell ref="B81:B86"/>
    <mergeCell ref="C82:D82"/>
    <mergeCell ref="C83:C85"/>
    <mergeCell ref="C86:D86"/>
    <mergeCell ref="B87:D87"/>
    <mergeCell ref="B88:B92"/>
    <mergeCell ref="C89:D89"/>
    <mergeCell ref="C90:C91"/>
    <mergeCell ref="C92:D92"/>
    <mergeCell ref="B93:D93"/>
    <mergeCell ref="B94:B97"/>
    <mergeCell ref="C95:D95"/>
    <mergeCell ref="C97:D97"/>
    <mergeCell ref="B98:D98"/>
    <mergeCell ref="B80:D80"/>
    <mergeCell ref="B63:B66"/>
    <mergeCell ref="C64:D64"/>
    <mergeCell ref="C66:D66"/>
    <mergeCell ref="B67:D67"/>
    <mergeCell ref="B68:B72"/>
    <mergeCell ref="C69:D69"/>
    <mergeCell ref="C70:C71"/>
    <mergeCell ref="C72:D72"/>
    <mergeCell ref="B73:D73"/>
    <mergeCell ref="B74:B79"/>
    <mergeCell ref="C75:D75"/>
    <mergeCell ref="C76:C78"/>
    <mergeCell ref="C79:D79"/>
    <mergeCell ref="B62:D62"/>
    <mergeCell ref="B45:B51"/>
    <mergeCell ref="C46:D46"/>
    <mergeCell ref="C47:C50"/>
    <mergeCell ref="C51:D51"/>
    <mergeCell ref="B52:D52"/>
    <mergeCell ref="B53:B54"/>
    <mergeCell ref="C54:D54"/>
    <mergeCell ref="B55:D55"/>
    <mergeCell ref="B56:B61"/>
    <mergeCell ref="C57:D57"/>
    <mergeCell ref="C58:C60"/>
    <mergeCell ref="C61:D61"/>
    <mergeCell ref="B44:D44"/>
    <mergeCell ref="B25:B30"/>
    <mergeCell ref="C26:D26"/>
    <mergeCell ref="C27:C29"/>
    <mergeCell ref="C30:D30"/>
    <mergeCell ref="B31:D31"/>
    <mergeCell ref="B32:B37"/>
    <mergeCell ref="C33:D33"/>
    <mergeCell ref="C34:C36"/>
    <mergeCell ref="C37:D37"/>
    <mergeCell ref="B38:D38"/>
    <mergeCell ref="B39:B43"/>
    <mergeCell ref="C40:D40"/>
    <mergeCell ref="C41:C42"/>
    <mergeCell ref="C43:D43"/>
    <mergeCell ref="B181:C181"/>
    <mergeCell ref="B182:B183"/>
    <mergeCell ref="B184:C184"/>
    <mergeCell ref="B170:C170"/>
    <mergeCell ref="B171:B172"/>
    <mergeCell ref="B173:C173"/>
    <mergeCell ref="B174:B175"/>
    <mergeCell ref="B176:C176"/>
    <mergeCell ref="B162:B163"/>
    <mergeCell ref="B164:C164"/>
    <mergeCell ref="B165:B166"/>
    <mergeCell ref="B167:C167"/>
    <mergeCell ref="B168:B169"/>
    <mergeCell ref="B216:C216"/>
    <mergeCell ref="L13:P16"/>
    <mergeCell ref="B209:C209"/>
    <mergeCell ref="B210:B211"/>
    <mergeCell ref="B212:C212"/>
    <mergeCell ref="B213:B214"/>
    <mergeCell ref="B215:C215"/>
    <mergeCell ref="B201:B202"/>
    <mergeCell ref="B203:C203"/>
    <mergeCell ref="B204:B205"/>
    <mergeCell ref="B206:C206"/>
    <mergeCell ref="B207:B208"/>
    <mergeCell ref="B194:C194"/>
    <mergeCell ref="B195:B196"/>
    <mergeCell ref="B197:C197"/>
    <mergeCell ref="B198:B199"/>
    <mergeCell ref="B200:C200"/>
    <mergeCell ref="B185:B186"/>
    <mergeCell ref="B187:C187"/>
    <mergeCell ref="B188:B189"/>
    <mergeCell ref="B190:C190"/>
    <mergeCell ref="B192:C192"/>
    <mergeCell ref="B178:C178"/>
    <mergeCell ref="B179:B180"/>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&amp;L&amp;7DGER-DAT
Pôle des statistiques, des données numériques et du système d'information&amp;C&amp;8&amp;D&amp;R&amp;7&amp;P/&amp;N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5"/>
  <sheetViews>
    <sheetView workbookViewId="0"/>
  </sheetViews>
  <sheetFormatPr baseColWidth="10" defaultRowHeight="12.75" x14ac:dyDescent="0.2"/>
  <cols>
    <col min="2" max="2" width="20.28515625" customWidth="1"/>
    <col min="6" max="6" width="6.5703125" customWidth="1"/>
    <col min="10" max="10" width="11.42578125" style="74"/>
  </cols>
  <sheetData>
    <row r="2" spans="1:12" ht="15.75" x14ac:dyDescent="0.2">
      <c r="A2" s="70" t="s">
        <v>312</v>
      </c>
      <c r="B2" s="73"/>
      <c r="C2" s="73"/>
      <c r="D2" s="73"/>
      <c r="E2" s="73"/>
      <c r="F2" s="73"/>
      <c r="G2" s="73"/>
      <c r="H2" s="73"/>
      <c r="I2" s="73"/>
      <c r="J2" s="119"/>
    </row>
    <row r="4" spans="1:12" ht="18.75" x14ac:dyDescent="0.3">
      <c r="A4" s="52"/>
      <c r="B4" s="53"/>
      <c r="C4" s="53"/>
      <c r="D4" s="53"/>
      <c r="E4" s="53"/>
      <c r="F4" s="53"/>
    </row>
    <row r="5" spans="1:12" x14ac:dyDescent="0.2">
      <c r="A5" s="53"/>
      <c r="B5" s="53"/>
      <c r="C5" s="53"/>
      <c r="D5" s="53"/>
      <c r="E5" s="53"/>
      <c r="F5" s="53"/>
      <c r="G5" s="53"/>
      <c r="H5" s="53"/>
      <c r="I5" s="53"/>
      <c r="J5" s="120"/>
      <c r="K5" s="53"/>
      <c r="L5" s="53"/>
    </row>
    <row r="6" spans="1:12" x14ac:dyDescent="0.2">
      <c r="A6" s="53"/>
      <c r="B6" s="53"/>
      <c r="C6" s="53"/>
      <c r="D6" s="53"/>
      <c r="E6" s="53"/>
      <c r="F6" s="53"/>
      <c r="G6" s="299" t="s">
        <v>314</v>
      </c>
      <c r="H6" s="299"/>
      <c r="I6" s="53"/>
      <c r="J6" s="120"/>
      <c r="K6" s="53"/>
      <c r="L6" s="53"/>
    </row>
    <row r="7" spans="1:12" ht="38.25" x14ac:dyDescent="0.2">
      <c r="A7" s="53"/>
      <c r="B7" s="53"/>
      <c r="C7" s="77" t="s">
        <v>202</v>
      </c>
      <c r="D7" s="77" t="s">
        <v>203</v>
      </c>
      <c r="E7" s="77" t="s">
        <v>291</v>
      </c>
      <c r="F7" s="53"/>
      <c r="G7" s="118" t="s">
        <v>315</v>
      </c>
      <c r="H7" s="118" t="s">
        <v>316</v>
      </c>
      <c r="I7" s="53"/>
      <c r="J7" s="116" t="s">
        <v>313</v>
      </c>
      <c r="K7" s="53"/>
      <c r="L7" s="53"/>
    </row>
    <row r="8" spans="1:12" x14ac:dyDescent="0.2">
      <c r="A8" s="300" t="s">
        <v>293</v>
      </c>
      <c r="B8" s="128" t="s">
        <v>294</v>
      </c>
      <c r="C8" s="127">
        <v>31060</v>
      </c>
      <c r="D8" s="55">
        <v>30883</v>
      </c>
      <c r="E8" s="55">
        <v>32065</v>
      </c>
      <c r="F8" s="53"/>
      <c r="G8" s="55">
        <f>E8-D8</f>
        <v>1182</v>
      </c>
      <c r="H8" s="56">
        <f>(E8-D8)/D8</f>
        <v>3.8273483793672895E-2</v>
      </c>
      <c r="I8" s="117"/>
      <c r="J8" s="121">
        <f>E8/E21</f>
        <v>0.20638762124830237</v>
      </c>
      <c r="K8" s="53"/>
      <c r="L8" s="53"/>
    </row>
    <row r="9" spans="1:12" x14ac:dyDescent="0.2">
      <c r="A9" s="300"/>
      <c r="B9" s="128" t="s">
        <v>295</v>
      </c>
      <c r="C9" s="127">
        <v>23870</v>
      </c>
      <c r="D9" s="54">
        <v>24057</v>
      </c>
      <c r="E9" s="54">
        <v>23972</v>
      </c>
      <c r="F9" s="53"/>
      <c r="G9" s="54">
        <f t="shared" ref="G9:G21" si="0">E9-D9</f>
        <v>-85</v>
      </c>
      <c r="H9" s="58">
        <f t="shared" ref="H9:H21" si="1">(E9-D9)/D9</f>
        <v>-3.5332751382134097E-3</v>
      </c>
      <c r="I9" s="117"/>
      <c r="J9" s="122">
        <f>D9/D21</f>
        <v>0.15677521521808549</v>
      </c>
      <c r="K9" s="53"/>
      <c r="L9" s="53"/>
    </row>
    <row r="10" spans="1:12" x14ac:dyDescent="0.2">
      <c r="A10" s="301" t="s">
        <v>296</v>
      </c>
      <c r="B10" s="302"/>
      <c r="C10" s="59">
        <v>54930</v>
      </c>
      <c r="D10" s="59">
        <v>54940</v>
      </c>
      <c r="E10" s="59">
        <f>SUM(E8:E9)</f>
        <v>56037</v>
      </c>
      <c r="F10" s="53"/>
      <c r="G10" s="59">
        <f t="shared" si="0"/>
        <v>1097</v>
      </c>
      <c r="H10" s="60">
        <f t="shared" si="1"/>
        <v>1.9967236985802692E-2</v>
      </c>
      <c r="I10" s="117"/>
      <c r="J10" s="123">
        <f>D10/D21</f>
        <v>0.35803426545627537</v>
      </c>
      <c r="K10" s="53"/>
      <c r="L10" s="53"/>
    </row>
    <row r="11" spans="1:12" x14ac:dyDescent="0.2">
      <c r="A11" s="300" t="s">
        <v>297</v>
      </c>
      <c r="B11" s="61" t="s">
        <v>298</v>
      </c>
      <c r="C11" s="62">
        <v>25840</v>
      </c>
      <c r="D11" s="62">
        <v>25998</v>
      </c>
      <c r="E11" s="62">
        <v>26328</v>
      </c>
      <c r="F11" s="53"/>
      <c r="G11" s="62">
        <f t="shared" si="0"/>
        <v>330</v>
      </c>
      <c r="H11" s="63">
        <f t="shared" si="1"/>
        <v>1.269328409877683E-2</v>
      </c>
      <c r="I11" s="117"/>
      <c r="J11" s="124">
        <f>D11/D21</f>
        <v>0.1694243690085957</v>
      </c>
      <c r="K11" s="53"/>
      <c r="L11" s="53"/>
    </row>
    <row r="12" spans="1:12" x14ac:dyDescent="0.2">
      <c r="A12" s="300"/>
      <c r="B12" s="61" t="s">
        <v>299</v>
      </c>
      <c r="C12" s="54">
        <v>13361</v>
      </c>
      <c r="D12" s="54">
        <v>13189</v>
      </c>
      <c r="E12" s="54">
        <v>13096</v>
      </c>
      <c r="F12" s="53"/>
      <c r="G12" s="54">
        <f t="shared" si="0"/>
        <v>-93</v>
      </c>
      <c r="H12" s="58">
        <f t="shared" si="1"/>
        <v>-7.051330654333156E-3</v>
      </c>
      <c r="I12" s="117"/>
      <c r="J12" s="122">
        <f>D12/D21</f>
        <v>8.5950380908314819E-2</v>
      </c>
      <c r="K12" s="53"/>
      <c r="L12" s="53"/>
    </row>
    <row r="13" spans="1:12" x14ac:dyDescent="0.2">
      <c r="A13" s="300"/>
      <c r="B13" s="61" t="s">
        <v>300</v>
      </c>
      <c r="C13" s="54">
        <v>859</v>
      </c>
      <c r="D13" s="54">
        <v>849</v>
      </c>
      <c r="E13" s="54">
        <v>881</v>
      </c>
      <c r="F13" s="53"/>
      <c r="G13" s="54">
        <f t="shared" si="0"/>
        <v>32</v>
      </c>
      <c r="H13" s="58">
        <f t="shared" si="1"/>
        <v>3.7691401648998819E-2</v>
      </c>
      <c r="I13" s="117"/>
      <c r="J13" s="122">
        <f>D13/D21</f>
        <v>5.5327828790021436E-3</v>
      </c>
      <c r="K13" s="53"/>
      <c r="L13" s="53"/>
    </row>
    <row r="14" spans="1:12" x14ac:dyDescent="0.2">
      <c r="A14" s="300"/>
      <c r="B14" s="61" t="s">
        <v>301</v>
      </c>
      <c r="C14" s="54">
        <v>24703</v>
      </c>
      <c r="D14" s="54">
        <v>24608</v>
      </c>
      <c r="E14" s="54">
        <v>24639</v>
      </c>
      <c r="F14" s="53"/>
      <c r="G14" s="54">
        <f t="shared" si="0"/>
        <v>31</v>
      </c>
      <c r="H14" s="58">
        <f t="shared" si="1"/>
        <v>1.2597529258777634E-3</v>
      </c>
      <c r="I14" s="117"/>
      <c r="J14" s="122">
        <f>D14/D21</f>
        <v>0.16036598478973471</v>
      </c>
      <c r="K14" s="53"/>
      <c r="L14" s="53"/>
    </row>
    <row r="15" spans="1:12" x14ac:dyDescent="0.2">
      <c r="A15" s="300"/>
      <c r="B15" s="61" t="s">
        <v>302</v>
      </c>
      <c r="C15" s="54">
        <v>29706</v>
      </c>
      <c r="D15" s="54">
        <v>29568</v>
      </c>
      <c r="E15" s="54">
        <v>30244</v>
      </c>
      <c r="F15" s="53"/>
      <c r="G15" s="54">
        <f t="shared" si="0"/>
        <v>676</v>
      </c>
      <c r="H15" s="58">
        <f t="shared" si="1"/>
        <v>2.2862554112554112E-2</v>
      </c>
      <c r="I15" s="117"/>
      <c r="J15" s="122">
        <f>D15/D21</f>
        <v>0.19268942775775666</v>
      </c>
      <c r="K15" s="53"/>
      <c r="L15" s="53"/>
    </row>
    <row r="16" spans="1:12" x14ac:dyDescent="0.2">
      <c r="A16" s="300"/>
      <c r="B16" s="61" t="s">
        <v>303</v>
      </c>
      <c r="C16" s="54">
        <v>3239</v>
      </c>
      <c r="D16" s="54">
        <v>2998</v>
      </c>
      <c r="E16" s="54">
        <v>2727</v>
      </c>
      <c r="F16" s="53"/>
      <c r="G16" s="54">
        <f t="shared" si="0"/>
        <v>-271</v>
      </c>
      <c r="H16" s="64">
        <f t="shared" si="1"/>
        <v>-9.0393595730486997E-2</v>
      </c>
      <c r="I16" s="117"/>
      <c r="J16" s="125">
        <f>D16/D21</f>
        <v>1.9537435890751978E-2</v>
      </c>
      <c r="K16" s="53"/>
      <c r="L16" s="53"/>
    </row>
    <row r="17" spans="1:12" x14ac:dyDescent="0.2">
      <c r="A17" s="300"/>
      <c r="B17" s="61" t="s">
        <v>304</v>
      </c>
      <c r="C17" s="54">
        <v>645</v>
      </c>
      <c r="D17" s="54">
        <v>623</v>
      </c>
      <c r="E17" s="54">
        <v>472</v>
      </c>
      <c r="F17" s="53"/>
      <c r="G17" s="54">
        <f t="shared" si="0"/>
        <v>-151</v>
      </c>
      <c r="H17" s="64">
        <f t="shared" si="1"/>
        <v>-0.24237560192616373</v>
      </c>
      <c r="I17" s="117"/>
      <c r="J17" s="125">
        <f>D17/D21</f>
        <v>4.0599808405398534E-3</v>
      </c>
      <c r="K17" s="53"/>
      <c r="L17" s="53"/>
    </row>
    <row r="18" spans="1:12" x14ac:dyDescent="0.2">
      <c r="A18" s="301" t="s">
        <v>305</v>
      </c>
      <c r="B18" s="302"/>
      <c r="C18" s="59">
        <v>98353</v>
      </c>
      <c r="D18" s="59">
        <v>97833</v>
      </c>
      <c r="E18" s="59">
        <f>SUM(E11:E17)</f>
        <v>98387</v>
      </c>
      <c r="F18" s="53"/>
      <c r="G18" s="59">
        <f t="shared" si="0"/>
        <v>554</v>
      </c>
      <c r="H18" s="60">
        <f t="shared" si="1"/>
        <v>5.6627109462042457E-3</v>
      </c>
      <c r="I18" s="117"/>
      <c r="J18" s="123">
        <f>D18/D21</f>
        <v>0.6375603620746958</v>
      </c>
      <c r="K18" s="53"/>
      <c r="L18" s="53"/>
    </row>
    <row r="19" spans="1:12" x14ac:dyDescent="0.2">
      <c r="A19" s="65" t="s">
        <v>306</v>
      </c>
      <c r="B19" s="57" t="s">
        <v>307</v>
      </c>
      <c r="C19" s="54">
        <v>576</v>
      </c>
      <c r="D19" s="54">
        <v>676</v>
      </c>
      <c r="E19" s="54">
        <v>939</v>
      </c>
      <c r="F19" s="53"/>
      <c r="G19" s="54">
        <f t="shared" si="0"/>
        <v>263</v>
      </c>
      <c r="H19" s="58">
        <f t="shared" si="1"/>
        <v>0.38905325443786981</v>
      </c>
      <c r="I19" s="117"/>
      <c r="J19" s="122">
        <f>D19/D21</f>
        <v>4.4053724690287979E-3</v>
      </c>
      <c r="K19" s="53"/>
      <c r="L19" s="53"/>
    </row>
    <row r="20" spans="1:12" x14ac:dyDescent="0.2">
      <c r="A20" s="303" t="s">
        <v>308</v>
      </c>
      <c r="B20" s="304"/>
      <c r="C20" s="59">
        <v>576</v>
      </c>
      <c r="D20" s="59">
        <v>676</v>
      </c>
      <c r="E20" s="59">
        <f>E19</f>
        <v>939</v>
      </c>
      <c r="F20" s="53"/>
      <c r="G20" s="59">
        <f t="shared" si="0"/>
        <v>263</v>
      </c>
      <c r="H20" s="60">
        <f t="shared" si="1"/>
        <v>0.38905325443786981</v>
      </c>
      <c r="I20" s="117"/>
      <c r="J20" s="123">
        <f>D20/D21</f>
        <v>4.4053724690287979E-3</v>
      </c>
      <c r="K20" s="53"/>
      <c r="L20" s="53"/>
    </row>
    <row r="21" spans="1:12" ht="22.5" customHeight="1" x14ac:dyDescent="0.2">
      <c r="A21" s="297" t="s">
        <v>96</v>
      </c>
      <c r="B21" s="298"/>
      <c r="C21" s="66">
        <v>153859</v>
      </c>
      <c r="D21" s="66">
        <v>153449</v>
      </c>
      <c r="E21" s="66">
        <f>E10+E18+E20</f>
        <v>155363</v>
      </c>
      <c r="F21" s="53"/>
      <c r="G21" s="66">
        <f t="shared" si="0"/>
        <v>1914</v>
      </c>
      <c r="H21" s="67">
        <f t="shared" si="1"/>
        <v>1.2473199564676211E-2</v>
      </c>
      <c r="I21" s="117"/>
      <c r="J21" s="126">
        <f>E21/E21</f>
        <v>1</v>
      </c>
      <c r="K21" s="53"/>
      <c r="L21" s="53"/>
    </row>
    <row r="22" spans="1:12" x14ac:dyDescent="0.2">
      <c r="A22" s="53"/>
      <c r="B22" s="53"/>
      <c r="C22" s="53"/>
      <c r="D22" s="53"/>
      <c r="E22" s="53"/>
      <c r="F22" s="53"/>
      <c r="G22" s="53"/>
      <c r="H22" s="53"/>
      <c r="I22" s="53"/>
      <c r="J22" s="120"/>
      <c r="K22" s="53"/>
      <c r="L22" s="53"/>
    </row>
    <row r="23" spans="1:12" x14ac:dyDescent="0.2">
      <c r="A23" s="53"/>
      <c r="B23" s="53"/>
      <c r="C23" s="53"/>
      <c r="D23" s="53"/>
      <c r="E23" s="53"/>
      <c r="F23" s="53"/>
      <c r="G23" s="53"/>
      <c r="H23" s="53"/>
      <c r="I23" s="53"/>
      <c r="J23" s="120"/>
      <c r="K23" s="53"/>
      <c r="L23" s="53"/>
    </row>
    <row r="24" spans="1:12" x14ac:dyDescent="0.2">
      <c r="A24" s="53"/>
      <c r="B24" s="53"/>
      <c r="C24" s="53"/>
      <c r="D24" s="53"/>
      <c r="E24" s="53"/>
      <c r="F24" s="53"/>
      <c r="G24" s="53"/>
      <c r="H24" s="53"/>
      <c r="I24" s="53"/>
      <c r="J24" s="120"/>
      <c r="K24" s="53"/>
      <c r="L24" s="53"/>
    </row>
    <row r="25" spans="1:12" x14ac:dyDescent="0.2">
      <c r="A25" s="53"/>
      <c r="B25" s="53"/>
      <c r="C25" s="53"/>
      <c r="D25" s="53"/>
      <c r="E25" s="53"/>
      <c r="F25" s="53"/>
      <c r="G25" s="53"/>
      <c r="H25" s="53"/>
      <c r="I25" s="53"/>
      <c r="J25" s="120"/>
      <c r="K25" s="53"/>
      <c r="L25" s="53"/>
    </row>
  </sheetData>
  <mergeCells count="7">
    <mergeCell ref="A21:B21"/>
    <mergeCell ref="G6:H6"/>
    <mergeCell ref="A8:A9"/>
    <mergeCell ref="A10:B10"/>
    <mergeCell ref="A11:A17"/>
    <mergeCell ref="A18:B18"/>
    <mergeCell ref="A20:B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9"/>
  <sheetViews>
    <sheetView showGridLines="0" zoomScaleNormal="100" workbookViewId="0">
      <selection activeCell="D6" sqref="D6"/>
    </sheetView>
  </sheetViews>
  <sheetFormatPr baseColWidth="10" defaultRowHeight="12.75" x14ac:dyDescent="0.2"/>
  <cols>
    <col min="1" max="1" width="2.42578125" style="53" customWidth="1"/>
    <col min="2" max="2" width="25.5703125" style="53" customWidth="1"/>
    <col min="3" max="3" width="22.7109375" style="53" bestFit="1" customWidth="1"/>
    <col min="4" max="5" width="13" style="75" customWidth="1"/>
    <col min="6" max="6" width="7.28515625" style="53" customWidth="1"/>
    <col min="7" max="8" width="13" style="75" customWidth="1"/>
    <col min="9" max="9" width="11.42578125" style="53"/>
    <col min="10" max="10" width="16.85546875" style="53" bestFit="1" customWidth="1"/>
    <col min="11" max="11" width="9.7109375" style="53" customWidth="1"/>
    <col min="12" max="13" width="28.28515625" style="53" bestFit="1" customWidth="1"/>
    <col min="14" max="16384" width="11.42578125" style="53"/>
  </cols>
  <sheetData>
    <row r="1" spans="2:8" ht="15.75" customHeight="1" x14ac:dyDescent="0.25">
      <c r="B1" s="130" t="s">
        <v>317</v>
      </c>
      <c r="C1" s="150"/>
      <c r="D1" s="150"/>
      <c r="E1" s="150"/>
      <c r="F1" s="150"/>
      <c r="G1" s="150"/>
      <c r="H1" s="151"/>
    </row>
    <row r="2" spans="2:8" ht="15.75" customHeight="1" x14ac:dyDescent="0.2">
      <c r="D2" s="53"/>
      <c r="E2" s="53"/>
      <c r="G2" s="53"/>
      <c r="H2" s="53"/>
    </row>
    <row r="3" spans="2:8" ht="15.75" customHeight="1" x14ac:dyDescent="0.2">
      <c r="B3" s="53" t="s">
        <v>318</v>
      </c>
      <c r="D3" s="53"/>
      <c r="E3" s="53"/>
      <c r="G3" s="53"/>
      <c r="H3" s="53"/>
    </row>
    <row r="4" spans="2:8" ht="15.75" customHeight="1" x14ac:dyDescent="0.2">
      <c r="D4" s="53"/>
      <c r="E4" s="53"/>
      <c r="G4" s="53"/>
      <c r="H4" s="53"/>
    </row>
    <row r="5" spans="2:8" ht="16.5" customHeight="1" x14ac:dyDescent="0.2">
      <c r="B5" s="72" t="s">
        <v>319</v>
      </c>
      <c r="D5" s="53"/>
      <c r="E5" s="53"/>
      <c r="G5" s="53"/>
      <c r="H5" s="117"/>
    </row>
    <row r="6" spans="2:8" ht="16.5" customHeight="1" x14ac:dyDescent="0.2">
      <c r="D6" s="152">
        <v>2023</v>
      </c>
      <c r="E6" s="153">
        <v>2024</v>
      </c>
      <c r="F6" s="78"/>
      <c r="G6" s="79" t="s">
        <v>173</v>
      </c>
      <c r="H6" s="80" t="s">
        <v>98</v>
      </c>
    </row>
    <row r="7" spans="2:8" x14ac:dyDescent="0.2">
      <c r="B7" s="131" t="s">
        <v>112</v>
      </c>
      <c r="C7" s="131" t="s">
        <v>4</v>
      </c>
      <c r="D7" s="154">
        <v>10390</v>
      </c>
      <c r="E7" s="155">
        <v>10829</v>
      </c>
      <c r="G7" s="133">
        <f>E7-D7</f>
        <v>439</v>
      </c>
      <c r="H7" s="134">
        <f>G7/D7</f>
        <v>4.225216554379211E-2</v>
      </c>
    </row>
    <row r="8" spans="2:8" x14ac:dyDescent="0.2">
      <c r="B8" s="135"/>
      <c r="C8" s="136" t="s">
        <v>5</v>
      </c>
      <c r="D8" s="156">
        <v>20493</v>
      </c>
      <c r="E8" s="157">
        <v>21236</v>
      </c>
      <c r="G8" s="138">
        <f t="shared" ref="G8:G21" si="0">E8-D8</f>
        <v>743</v>
      </c>
      <c r="H8" s="139">
        <f t="shared" ref="H8:H21" si="1">G8/D8</f>
        <v>3.6256282633094231E-2</v>
      </c>
    </row>
    <row r="9" spans="2:8" x14ac:dyDescent="0.2">
      <c r="B9" s="140" t="s">
        <v>118</v>
      </c>
      <c r="C9" s="141"/>
      <c r="D9" s="158">
        <v>30883</v>
      </c>
      <c r="E9" s="159">
        <v>32065</v>
      </c>
      <c r="G9" s="143">
        <f t="shared" si="0"/>
        <v>1182</v>
      </c>
      <c r="H9" s="144">
        <f t="shared" si="1"/>
        <v>3.8273483793672895E-2</v>
      </c>
    </row>
    <row r="10" spans="2:8" x14ac:dyDescent="0.2">
      <c r="B10" s="131" t="s">
        <v>111</v>
      </c>
      <c r="C10" s="131" t="s">
        <v>12</v>
      </c>
      <c r="D10" s="154">
        <v>8785</v>
      </c>
      <c r="E10" s="155">
        <v>8815</v>
      </c>
      <c r="G10" s="133">
        <f t="shared" si="0"/>
        <v>30</v>
      </c>
      <c r="H10" s="134">
        <f t="shared" si="1"/>
        <v>3.4149117814456461E-3</v>
      </c>
    </row>
    <row r="11" spans="2:8" ht="10.5" customHeight="1" x14ac:dyDescent="0.2">
      <c r="B11" s="135"/>
      <c r="C11" s="136" t="s">
        <v>10</v>
      </c>
      <c r="D11" s="156">
        <v>10841</v>
      </c>
      <c r="E11" s="157">
        <v>10624</v>
      </c>
      <c r="G11" s="138">
        <f t="shared" si="0"/>
        <v>-217</v>
      </c>
      <c r="H11" s="139">
        <f t="shared" si="1"/>
        <v>-2.0016603634351076E-2</v>
      </c>
    </row>
    <row r="12" spans="2:8" x14ac:dyDescent="0.2">
      <c r="B12" s="135"/>
      <c r="C12" s="136" t="s">
        <v>175</v>
      </c>
      <c r="D12" s="156">
        <v>4431</v>
      </c>
      <c r="E12" s="157">
        <v>4533</v>
      </c>
      <c r="G12" s="138">
        <f t="shared" si="0"/>
        <v>102</v>
      </c>
      <c r="H12" s="139">
        <f t="shared" si="1"/>
        <v>2.3019634394041977E-2</v>
      </c>
    </row>
    <row r="13" spans="2:8" x14ac:dyDescent="0.2">
      <c r="B13" s="140" t="s">
        <v>119</v>
      </c>
      <c r="C13" s="141"/>
      <c r="D13" s="158">
        <v>24057</v>
      </c>
      <c r="E13" s="159">
        <v>23972</v>
      </c>
      <c r="G13" s="143">
        <f t="shared" si="0"/>
        <v>-85</v>
      </c>
      <c r="H13" s="144">
        <f t="shared" si="1"/>
        <v>-3.5332751382134097E-3</v>
      </c>
    </row>
    <row r="14" spans="2:8" x14ac:dyDescent="0.2">
      <c r="B14" s="131" t="s">
        <v>110</v>
      </c>
      <c r="C14" s="131" t="s">
        <v>15</v>
      </c>
      <c r="D14" s="154">
        <v>25998</v>
      </c>
      <c r="E14" s="155">
        <v>26328</v>
      </c>
      <c r="G14" s="133">
        <f t="shared" si="0"/>
        <v>330</v>
      </c>
      <c r="H14" s="134">
        <f t="shared" si="1"/>
        <v>1.269328409877683E-2</v>
      </c>
    </row>
    <row r="15" spans="2:8" ht="12.75" customHeight="1" x14ac:dyDescent="0.2">
      <c r="B15" s="135"/>
      <c r="C15" s="136" t="s">
        <v>100</v>
      </c>
      <c r="D15" s="156">
        <v>13867</v>
      </c>
      <c r="E15" s="157">
        <v>14610</v>
      </c>
      <c r="G15" s="138">
        <f t="shared" si="0"/>
        <v>743</v>
      </c>
      <c r="H15" s="139">
        <f t="shared" si="1"/>
        <v>5.3580442777817844E-2</v>
      </c>
    </row>
    <row r="16" spans="2:8" x14ac:dyDescent="0.2">
      <c r="B16" s="135"/>
      <c r="C16" s="136" t="s">
        <v>6</v>
      </c>
      <c r="D16" s="156">
        <v>42808</v>
      </c>
      <c r="E16" s="157">
        <v>43023</v>
      </c>
      <c r="G16" s="138">
        <f t="shared" si="0"/>
        <v>215</v>
      </c>
      <c r="H16" s="139">
        <f t="shared" si="1"/>
        <v>5.0224257148196597E-3</v>
      </c>
    </row>
    <row r="17" spans="2:15" x14ac:dyDescent="0.2">
      <c r="B17" s="140" t="s">
        <v>120</v>
      </c>
      <c r="C17" s="141"/>
      <c r="D17" s="158">
        <v>82673</v>
      </c>
      <c r="E17" s="159">
        <v>83961</v>
      </c>
      <c r="G17" s="143">
        <f t="shared" si="0"/>
        <v>1288</v>
      </c>
      <c r="H17" s="144">
        <f t="shared" si="1"/>
        <v>1.5579451574274551E-2</v>
      </c>
    </row>
    <row r="18" spans="2:15" x14ac:dyDescent="0.2">
      <c r="B18" s="131" t="s">
        <v>40</v>
      </c>
      <c r="C18" s="131" t="s">
        <v>99</v>
      </c>
      <c r="D18" s="154">
        <v>15213</v>
      </c>
      <c r="E18" s="155">
        <v>14893</v>
      </c>
      <c r="G18" s="133">
        <f t="shared" si="0"/>
        <v>-320</v>
      </c>
      <c r="H18" s="134">
        <f t="shared" si="1"/>
        <v>-2.1034641425096957E-2</v>
      </c>
      <c r="N18" s="160"/>
      <c r="O18" s="160"/>
    </row>
    <row r="19" spans="2:15" x14ac:dyDescent="0.2">
      <c r="B19" s="135"/>
      <c r="C19" s="136" t="s">
        <v>150</v>
      </c>
      <c r="D19" s="156">
        <v>623</v>
      </c>
      <c r="E19" s="157">
        <v>472</v>
      </c>
      <c r="G19" s="138">
        <f t="shared" si="0"/>
        <v>-151</v>
      </c>
      <c r="H19" s="139">
        <f t="shared" si="1"/>
        <v>-0.24237560192616373</v>
      </c>
      <c r="N19" s="160"/>
      <c r="O19" s="160"/>
    </row>
    <row r="20" spans="2:15" x14ac:dyDescent="0.2">
      <c r="B20" s="140" t="s">
        <v>102</v>
      </c>
      <c r="C20" s="141"/>
      <c r="D20" s="158">
        <v>15836</v>
      </c>
      <c r="E20" s="159">
        <v>15365</v>
      </c>
      <c r="G20" s="143">
        <f t="shared" si="0"/>
        <v>-471</v>
      </c>
      <c r="H20" s="144">
        <f t="shared" si="1"/>
        <v>-2.9742359181611517E-2</v>
      </c>
      <c r="N20" s="160"/>
      <c r="O20" s="160"/>
    </row>
    <row r="21" spans="2:15" x14ac:dyDescent="0.2">
      <c r="B21" s="145" t="s">
        <v>96</v>
      </c>
      <c r="C21" s="146"/>
      <c r="D21" s="161">
        <v>153449</v>
      </c>
      <c r="E21" s="162">
        <f>E20+E17+E13+E9</f>
        <v>155363</v>
      </c>
      <c r="G21" s="147">
        <f t="shared" si="0"/>
        <v>1914</v>
      </c>
      <c r="H21" s="148">
        <f t="shared" si="1"/>
        <v>1.2473199564676211E-2</v>
      </c>
      <c r="N21" s="160"/>
      <c r="O21" s="160"/>
    </row>
    <row r="22" spans="2:15" ht="13.5" customHeight="1" x14ac:dyDescent="0.2">
      <c r="D22" s="149"/>
      <c r="E22" s="149"/>
      <c r="G22" s="149"/>
      <c r="H22" s="117"/>
    </row>
    <row r="23" spans="2:15" ht="13.5" customHeight="1" x14ac:dyDescent="0.2">
      <c r="D23" s="149"/>
      <c r="E23" s="149"/>
      <c r="G23" s="149"/>
      <c r="H23" s="117"/>
    </row>
    <row r="24" spans="2:15" ht="13.5" customHeight="1" x14ac:dyDescent="0.2">
      <c r="B24" s="72" t="s">
        <v>7</v>
      </c>
      <c r="D24" s="149"/>
      <c r="E24" s="149"/>
      <c r="G24" s="149"/>
      <c r="H24" s="117"/>
    </row>
    <row r="25" spans="2:15" ht="13.5" customHeight="1" x14ac:dyDescent="0.2">
      <c r="B25" s="16"/>
      <c r="D25" s="152">
        <v>2023</v>
      </c>
      <c r="E25" s="153">
        <v>2024</v>
      </c>
      <c r="F25" s="78"/>
      <c r="G25" s="79" t="s">
        <v>173</v>
      </c>
      <c r="H25" s="80" t="s">
        <v>98</v>
      </c>
      <c r="I25" s="16"/>
    </row>
    <row r="26" spans="2:15" x14ac:dyDescent="0.2">
      <c r="B26" s="131" t="s">
        <v>112</v>
      </c>
      <c r="C26" s="131" t="s">
        <v>4</v>
      </c>
      <c r="D26" s="154">
        <v>741</v>
      </c>
      <c r="E26" s="155">
        <v>786</v>
      </c>
      <c r="G26" s="133">
        <f t="shared" ref="G26:G40" si="2">E26-D26</f>
        <v>45</v>
      </c>
      <c r="H26" s="134">
        <f t="shared" ref="H26:H40" si="3">G26/D26</f>
        <v>6.0728744939271252E-2</v>
      </c>
    </row>
    <row r="27" spans="2:15" x14ac:dyDescent="0.2">
      <c r="B27" s="135"/>
      <c r="C27" s="136" t="s">
        <v>5</v>
      </c>
      <c r="D27" s="156">
        <v>2225</v>
      </c>
      <c r="E27" s="157">
        <v>2263</v>
      </c>
      <c r="G27" s="138">
        <f t="shared" si="2"/>
        <v>38</v>
      </c>
      <c r="H27" s="139">
        <f t="shared" si="3"/>
        <v>1.707865168539326E-2</v>
      </c>
    </row>
    <row r="28" spans="2:15" x14ac:dyDescent="0.2">
      <c r="B28" s="140" t="s">
        <v>118</v>
      </c>
      <c r="C28" s="141"/>
      <c r="D28" s="158">
        <v>2966</v>
      </c>
      <c r="E28" s="159">
        <v>3049</v>
      </c>
      <c r="G28" s="143">
        <f t="shared" si="2"/>
        <v>83</v>
      </c>
      <c r="H28" s="144">
        <f t="shared" si="3"/>
        <v>2.7983816587997302E-2</v>
      </c>
    </row>
    <row r="29" spans="2:15" x14ac:dyDescent="0.2">
      <c r="B29" s="131" t="s">
        <v>111</v>
      </c>
      <c r="C29" s="131" t="s">
        <v>12</v>
      </c>
      <c r="D29" s="154">
        <v>6154</v>
      </c>
      <c r="E29" s="155">
        <v>6235</v>
      </c>
      <c r="G29" s="133">
        <f t="shared" si="2"/>
        <v>81</v>
      </c>
      <c r="H29" s="134">
        <f t="shared" si="3"/>
        <v>1.3162170945726357E-2</v>
      </c>
    </row>
    <row r="30" spans="2:15" x14ac:dyDescent="0.2">
      <c r="B30" s="135"/>
      <c r="C30" s="136" t="s">
        <v>10</v>
      </c>
      <c r="D30" s="156">
        <v>8018</v>
      </c>
      <c r="E30" s="157">
        <v>7792</v>
      </c>
      <c r="G30" s="138">
        <f t="shared" si="2"/>
        <v>-226</v>
      </c>
      <c r="H30" s="139">
        <f t="shared" si="3"/>
        <v>-2.8186580194562234E-2</v>
      </c>
    </row>
    <row r="31" spans="2:15" x14ac:dyDescent="0.2">
      <c r="B31" s="135"/>
      <c r="C31" s="136" t="s">
        <v>175</v>
      </c>
      <c r="D31" s="156">
        <v>3215</v>
      </c>
      <c r="E31" s="157">
        <v>3267</v>
      </c>
      <c r="G31" s="138">
        <f t="shared" si="2"/>
        <v>52</v>
      </c>
      <c r="H31" s="139">
        <f t="shared" si="3"/>
        <v>1.6174183514774496E-2</v>
      </c>
    </row>
    <row r="32" spans="2:15" x14ac:dyDescent="0.2">
      <c r="B32" s="140" t="s">
        <v>119</v>
      </c>
      <c r="C32" s="141"/>
      <c r="D32" s="158">
        <v>17387</v>
      </c>
      <c r="E32" s="159">
        <v>17294</v>
      </c>
      <c r="G32" s="143">
        <f t="shared" si="2"/>
        <v>-93</v>
      </c>
      <c r="H32" s="144">
        <f t="shared" si="3"/>
        <v>-5.34882383389889E-3</v>
      </c>
    </row>
    <row r="33" spans="2:8" x14ac:dyDescent="0.2">
      <c r="B33" s="131" t="s">
        <v>110</v>
      </c>
      <c r="C33" s="131" t="s">
        <v>15</v>
      </c>
      <c r="D33" s="154">
        <v>9885</v>
      </c>
      <c r="E33" s="155">
        <v>10008</v>
      </c>
      <c r="G33" s="133">
        <f t="shared" si="2"/>
        <v>123</v>
      </c>
      <c r="H33" s="134">
        <f t="shared" si="3"/>
        <v>1.2443095599393019E-2</v>
      </c>
    </row>
    <row r="34" spans="2:8" x14ac:dyDescent="0.2">
      <c r="B34" s="135"/>
      <c r="C34" s="136" t="s">
        <v>100</v>
      </c>
      <c r="D34" s="156">
        <v>2778</v>
      </c>
      <c r="E34" s="157">
        <v>2810</v>
      </c>
      <c r="G34" s="138">
        <f t="shared" si="2"/>
        <v>32</v>
      </c>
      <c r="H34" s="139">
        <f t="shared" si="3"/>
        <v>1.1519078473722102E-2</v>
      </c>
    </row>
    <row r="35" spans="2:8" x14ac:dyDescent="0.2">
      <c r="B35" s="135"/>
      <c r="C35" s="136" t="s">
        <v>6</v>
      </c>
      <c r="D35" s="156">
        <v>16743</v>
      </c>
      <c r="E35" s="157">
        <v>16829</v>
      </c>
      <c r="G35" s="138">
        <f t="shared" si="2"/>
        <v>86</v>
      </c>
      <c r="H35" s="139">
        <f t="shared" si="3"/>
        <v>5.1364749447530313E-3</v>
      </c>
    </row>
    <row r="36" spans="2:8" x14ac:dyDescent="0.2">
      <c r="B36" s="140" t="s">
        <v>120</v>
      </c>
      <c r="C36" s="141"/>
      <c r="D36" s="158">
        <v>29406</v>
      </c>
      <c r="E36" s="159">
        <v>29647</v>
      </c>
      <c r="G36" s="143">
        <f t="shared" si="2"/>
        <v>241</v>
      </c>
      <c r="H36" s="144">
        <f t="shared" si="3"/>
        <v>8.1956063388424136E-3</v>
      </c>
    </row>
    <row r="37" spans="2:8" x14ac:dyDescent="0.2">
      <c r="B37" s="131" t="s">
        <v>40</v>
      </c>
      <c r="C37" s="131" t="s">
        <v>99</v>
      </c>
      <c r="D37" s="154">
        <v>10107</v>
      </c>
      <c r="E37" s="155">
        <v>10029</v>
      </c>
      <c r="G37" s="133">
        <f t="shared" si="2"/>
        <v>-78</v>
      </c>
      <c r="H37" s="134">
        <f t="shared" si="3"/>
        <v>-7.7174235678242799E-3</v>
      </c>
    </row>
    <row r="38" spans="2:8" x14ac:dyDescent="0.2">
      <c r="B38" s="135"/>
      <c r="C38" s="136" t="s">
        <v>150</v>
      </c>
      <c r="D38" s="156">
        <v>623</v>
      </c>
      <c r="E38" s="157">
        <v>472</v>
      </c>
      <c r="G38" s="138">
        <f t="shared" si="2"/>
        <v>-151</v>
      </c>
      <c r="H38" s="139">
        <f t="shared" si="3"/>
        <v>-0.24237560192616373</v>
      </c>
    </row>
    <row r="39" spans="2:8" x14ac:dyDescent="0.2">
      <c r="B39" s="140" t="s">
        <v>102</v>
      </c>
      <c r="C39" s="141"/>
      <c r="D39" s="158">
        <v>10730</v>
      </c>
      <c r="E39" s="159">
        <v>10501</v>
      </c>
      <c r="G39" s="143">
        <f t="shared" si="2"/>
        <v>-229</v>
      </c>
      <c r="H39" s="144">
        <f t="shared" si="3"/>
        <v>-2.1342031686859272E-2</v>
      </c>
    </row>
    <row r="40" spans="2:8" x14ac:dyDescent="0.2">
      <c r="B40" s="145" t="s">
        <v>96</v>
      </c>
      <c r="C40" s="146"/>
      <c r="D40" s="161">
        <v>60489</v>
      </c>
      <c r="E40" s="162">
        <f>E39+E36+E32+E28</f>
        <v>60491</v>
      </c>
      <c r="G40" s="147">
        <f t="shared" si="2"/>
        <v>2</v>
      </c>
      <c r="H40" s="148">
        <f t="shared" si="3"/>
        <v>3.3063862851096892E-5</v>
      </c>
    </row>
    <row r="41" spans="2:8" x14ac:dyDescent="0.2">
      <c r="D41" s="149"/>
      <c r="E41" s="149"/>
      <c r="G41" s="149"/>
      <c r="H41" s="117"/>
    </row>
    <row r="42" spans="2:8" x14ac:dyDescent="0.2">
      <c r="D42" s="149"/>
      <c r="E42" s="149"/>
      <c r="G42" s="149"/>
      <c r="H42" s="117"/>
    </row>
    <row r="43" spans="2:8" ht="15" customHeight="1" x14ac:dyDescent="0.2">
      <c r="B43" s="72" t="s">
        <v>191</v>
      </c>
      <c r="D43" s="149"/>
      <c r="E43" s="149"/>
      <c r="G43" s="149"/>
      <c r="H43" s="117"/>
    </row>
    <row r="44" spans="2:8" ht="15" customHeight="1" x14ac:dyDescent="0.2">
      <c r="D44" s="152">
        <v>2023</v>
      </c>
      <c r="E44" s="153">
        <v>2024</v>
      </c>
      <c r="F44" s="78"/>
      <c r="G44" s="79" t="s">
        <v>173</v>
      </c>
      <c r="H44" s="80" t="s">
        <v>98</v>
      </c>
    </row>
    <row r="45" spans="2:8" x14ac:dyDescent="0.2">
      <c r="B45" s="131" t="s">
        <v>112</v>
      </c>
      <c r="C45" s="131" t="s">
        <v>4</v>
      </c>
      <c r="D45" s="154">
        <v>9649</v>
      </c>
      <c r="E45" s="155">
        <v>10043</v>
      </c>
      <c r="G45" s="133">
        <f t="shared" ref="G45:G59" si="4">E45-D45</f>
        <v>394</v>
      </c>
      <c r="H45" s="134">
        <f t="shared" ref="H45:H59" si="5">G45/D45</f>
        <v>4.0833246968597782E-2</v>
      </c>
    </row>
    <row r="46" spans="2:8" x14ac:dyDescent="0.2">
      <c r="B46" s="135"/>
      <c r="C46" s="136" t="s">
        <v>5</v>
      </c>
      <c r="D46" s="156">
        <v>18268</v>
      </c>
      <c r="E46" s="157">
        <v>18973</v>
      </c>
      <c r="G46" s="138">
        <f t="shared" si="4"/>
        <v>705</v>
      </c>
      <c r="H46" s="139">
        <f t="shared" si="5"/>
        <v>3.8592073571272173E-2</v>
      </c>
    </row>
    <row r="47" spans="2:8" x14ac:dyDescent="0.2">
      <c r="B47" s="140" t="s">
        <v>118</v>
      </c>
      <c r="C47" s="141"/>
      <c r="D47" s="158">
        <v>27917</v>
      </c>
      <c r="E47" s="159">
        <v>29016</v>
      </c>
      <c r="G47" s="143">
        <f t="shared" si="4"/>
        <v>1099</v>
      </c>
      <c r="H47" s="144">
        <f t="shared" si="5"/>
        <v>3.9366694129025326E-2</v>
      </c>
    </row>
    <row r="48" spans="2:8" x14ac:dyDescent="0.2">
      <c r="B48" s="131" t="s">
        <v>111</v>
      </c>
      <c r="C48" s="131" t="s">
        <v>12</v>
      </c>
      <c r="D48" s="154">
        <v>2631</v>
      </c>
      <c r="E48" s="155">
        <v>2580</v>
      </c>
      <c r="G48" s="133">
        <f t="shared" si="4"/>
        <v>-51</v>
      </c>
      <c r="H48" s="134">
        <f t="shared" si="5"/>
        <v>-1.9384264538198404E-2</v>
      </c>
    </row>
    <row r="49" spans="2:8" x14ac:dyDescent="0.2">
      <c r="B49" s="135"/>
      <c r="C49" s="136" t="s">
        <v>10</v>
      </c>
      <c r="D49" s="156">
        <v>2823</v>
      </c>
      <c r="E49" s="157">
        <v>2832</v>
      </c>
      <c r="G49" s="138">
        <f t="shared" si="4"/>
        <v>9</v>
      </c>
      <c r="H49" s="139">
        <f t="shared" si="5"/>
        <v>3.188097768331562E-3</v>
      </c>
    </row>
    <row r="50" spans="2:8" x14ac:dyDescent="0.2">
      <c r="B50" s="135"/>
      <c r="C50" s="136" t="s">
        <v>175</v>
      </c>
      <c r="D50" s="156">
        <v>1216</v>
      </c>
      <c r="E50" s="157">
        <v>1266</v>
      </c>
      <c r="G50" s="138">
        <f t="shared" si="4"/>
        <v>50</v>
      </c>
      <c r="H50" s="139">
        <f t="shared" si="5"/>
        <v>4.1118421052631582E-2</v>
      </c>
    </row>
    <row r="51" spans="2:8" x14ac:dyDescent="0.2">
      <c r="B51" s="140" t="s">
        <v>119</v>
      </c>
      <c r="C51" s="141"/>
      <c r="D51" s="158">
        <v>6670</v>
      </c>
      <c r="E51" s="159">
        <v>6678</v>
      </c>
      <c r="G51" s="143">
        <f t="shared" si="4"/>
        <v>8</v>
      </c>
      <c r="H51" s="144">
        <f t="shared" si="5"/>
        <v>1.1994002998500749E-3</v>
      </c>
    </row>
    <row r="52" spans="2:8" x14ac:dyDescent="0.2">
      <c r="B52" s="131" t="s">
        <v>110</v>
      </c>
      <c r="C52" s="131" t="s">
        <v>15</v>
      </c>
      <c r="D52" s="154">
        <v>16113</v>
      </c>
      <c r="E52" s="155">
        <v>16320</v>
      </c>
      <c r="G52" s="133">
        <f t="shared" si="4"/>
        <v>207</v>
      </c>
      <c r="H52" s="134">
        <f t="shared" si="5"/>
        <v>1.2846769689070937E-2</v>
      </c>
    </row>
    <row r="53" spans="2:8" x14ac:dyDescent="0.2">
      <c r="B53" s="135"/>
      <c r="C53" s="136" t="s">
        <v>100</v>
      </c>
      <c r="D53" s="156">
        <v>11089</v>
      </c>
      <c r="E53" s="157">
        <v>11800</v>
      </c>
      <c r="G53" s="138">
        <f t="shared" si="4"/>
        <v>711</v>
      </c>
      <c r="H53" s="139">
        <f t="shared" si="5"/>
        <v>6.4117594012084042E-2</v>
      </c>
    </row>
    <row r="54" spans="2:8" x14ac:dyDescent="0.2">
      <c r="B54" s="135"/>
      <c r="C54" s="136" t="s">
        <v>6</v>
      </c>
      <c r="D54" s="156">
        <v>26065</v>
      </c>
      <c r="E54" s="157">
        <v>26194</v>
      </c>
      <c r="G54" s="138">
        <f t="shared" si="4"/>
        <v>129</v>
      </c>
      <c r="H54" s="139">
        <f t="shared" si="5"/>
        <v>4.9491655476692886E-3</v>
      </c>
    </row>
    <row r="55" spans="2:8" x14ac:dyDescent="0.2">
      <c r="B55" s="140" t="s">
        <v>120</v>
      </c>
      <c r="C55" s="141"/>
      <c r="D55" s="158">
        <v>53267</v>
      </c>
      <c r="E55" s="159">
        <v>54314</v>
      </c>
      <c r="G55" s="143">
        <f t="shared" si="4"/>
        <v>1047</v>
      </c>
      <c r="H55" s="144">
        <f t="shared" si="5"/>
        <v>1.9655696772861248E-2</v>
      </c>
    </row>
    <row r="56" spans="2:8" x14ac:dyDescent="0.2">
      <c r="B56" s="131" t="s">
        <v>40</v>
      </c>
      <c r="C56" s="131" t="s">
        <v>99</v>
      </c>
      <c r="D56" s="154">
        <v>5106</v>
      </c>
      <c r="E56" s="155">
        <v>4864</v>
      </c>
      <c r="G56" s="133">
        <f t="shared" si="4"/>
        <v>-242</v>
      </c>
      <c r="H56" s="134">
        <f t="shared" si="5"/>
        <v>-4.739522130826479E-2</v>
      </c>
    </row>
    <row r="57" spans="2:8" x14ac:dyDescent="0.2">
      <c r="B57" s="135"/>
      <c r="C57" s="136" t="s">
        <v>150</v>
      </c>
      <c r="D57" s="156"/>
      <c r="E57" s="157"/>
      <c r="G57" s="138">
        <f t="shared" si="4"/>
        <v>0</v>
      </c>
      <c r="H57" s="139" t="e">
        <f t="shared" si="5"/>
        <v>#DIV/0!</v>
      </c>
    </row>
    <row r="58" spans="2:8" x14ac:dyDescent="0.2">
      <c r="B58" s="140" t="s">
        <v>102</v>
      </c>
      <c r="C58" s="141"/>
      <c r="D58" s="158">
        <v>5106</v>
      </c>
      <c r="E58" s="159">
        <f>E57+E56</f>
        <v>4864</v>
      </c>
      <c r="G58" s="143">
        <f t="shared" si="4"/>
        <v>-242</v>
      </c>
      <c r="H58" s="144">
        <f t="shared" si="5"/>
        <v>-4.739522130826479E-2</v>
      </c>
    </row>
    <row r="59" spans="2:8" x14ac:dyDescent="0.2">
      <c r="B59" s="145" t="s">
        <v>96</v>
      </c>
      <c r="C59" s="146"/>
      <c r="D59" s="161">
        <v>92960</v>
      </c>
      <c r="E59" s="162">
        <f>E58+E55+E51+E47</f>
        <v>94872</v>
      </c>
      <c r="G59" s="147">
        <f t="shared" si="4"/>
        <v>1912</v>
      </c>
      <c r="H59" s="148">
        <f t="shared" si="5"/>
        <v>2.0567986230636832E-2</v>
      </c>
    </row>
    <row r="60" spans="2:8" x14ac:dyDescent="0.2">
      <c r="D60" s="149"/>
      <c r="E60" s="149"/>
      <c r="G60" s="149"/>
      <c r="H60" s="117"/>
    </row>
    <row r="61" spans="2:8" x14ac:dyDescent="0.2">
      <c r="D61" s="53"/>
      <c r="E61" s="53"/>
      <c r="G61" s="53"/>
      <c r="H61" s="53"/>
    </row>
    <row r="62" spans="2:8" x14ac:dyDescent="0.2">
      <c r="B62" s="16" t="s">
        <v>193</v>
      </c>
      <c r="D62" s="53"/>
      <c r="E62" s="53"/>
      <c r="G62" s="53"/>
      <c r="H62" s="53"/>
    </row>
    <row r="63" spans="2:8" x14ac:dyDescent="0.2">
      <c r="D63" s="152">
        <v>2023</v>
      </c>
      <c r="E63" s="153">
        <v>2024</v>
      </c>
      <c r="F63" s="78"/>
      <c r="G63" s="79" t="s">
        <v>173</v>
      </c>
      <c r="H63" s="80" t="s">
        <v>98</v>
      </c>
    </row>
    <row r="64" spans="2:8" x14ac:dyDescent="0.2">
      <c r="B64" s="131" t="s">
        <v>112</v>
      </c>
      <c r="C64" s="131" t="s">
        <v>4</v>
      </c>
      <c r="D64" s="154">
        <v>4374</v>
      </c>
      <c r="E64" s="155">
        <v>4596</v>
      </c>
      <c r="G64" s="133">
        <f t="shared" ref="G64:G78" si="6">E64-D64</f>
        <v>222</v>
      </c>
      <c r="H64" s="134">
        <f t="shared" ref="H64:H78" si="7">G64/D64</f>
        <v>5.0754458161865572E-2</v>
      </c>
    </row>
    <row r="65" spans="2:8" x14ac:dyDescent="0.2">
      <c r="B65" s="135"/>
      <c r="C65" s="136" t="s">
        <v>5</v>
      </c>
      <c r="D65" s="156">
        <v>6059</v>
      </c>
      <c r="E65" s="157">
        <v>6279</v>
      </c>
      <c r="G65" s="138">
        <f t="shared" si="6"/>
        <v>220</v>
      </c>
      <c r="H65" s="139">
        <f t="shared" si="7"/>
        <v>3.6309622049843206E-2</v>
      </c>
    </row>
    <row r="66" spans="2:8" x14ac:dyDescent="0.2">
      <c r="B66" s="140" t="s">
        <v>118</v>
      </c>
      <c r="C66" s="141"/>
      <c r="D66" s="158">
        <v>10433</v>
      </c>
      <c r="E66" s="159">
        <f>E64+E65</f>
        <v>10875</v>
      </c>
      <c r="G66" s="143">
        <f t="shared" si="6"/>
        <v>442</v>
      </c>
      <c r="H66" s="144">
        <f t="shared" si="7"/>
        <v>4.2365570785009105E-2</v>
      </c>
    </row>
    <row r="67" spans="2:8" x14ac:dyDescent="0.2">
      <c r="B67" s="131" t="s">
        <v>111</v>
      </c>
      <c r="C67" s="131" t="s">
        <v>12</v>
      </c>
      <c r="D67" s="154">
        <v>2353</v>
      </c>
      <c r="E67" s="155">
        <v>2340</v>
      </c>
      <c r="G67" s="133">
        <f t="shared" si="6"/>
        <v>-13</v>
      </c>
      <c r="H67" s="134">
        <f t="shared" si="7"/>
        <v>-5.5248618784530384E-3</v>
      </c>
    </row>
    <row r="68" spans="2:8" x14ac:dyDescent="0.2">
      <c r="B68" s="135"/>
      <c r="C68" s="136" t="s">
        <v>10</v>
      </c>
      <c r="D68" s="156">
        <v>2513</v>
      </c>
      <c r="E68" s="157">
        <v>2538</v>
      </c>
      <c r="G68" s="138">
        <f t="shared" si="6"/>
        <v>25</v>
      </c>
      <c r="H68" s="139">
        <f t="shared" si="7"/>
        <v>9.9482690011937925E-3</v>
      </c>
    </row>
    <row r="69" spans="2:8" x14ac:dyDescent="0.2">
      <c r="B69" s="135"/>
      <c r="C69" s="136" t="s">
        <v>175</v>
      </c>
      <c r="D69" s="156">
        <v>1216</v>
      </c>
      <c r="E69" s="157">
        <v>1266</v>
      </c>
      <c r="G69" s="138">
        <f t="shared" si="6"/>
        <v>50</v>
      </c>
      <c r="H69" s="139">
        <f t="shared" si="7"/>
        <v>4.1118421052631582E-2</v>
      </c>
    </row>
    <row r="70" spans="2:8" x14ac:dyDescent="0.2">
      <c r="B70" s="140" t="s">
        <v>119</v>
      </c>
      <c r="C70" s="141"/>
      <c r="D70" s="158">
        <v>6082</v>
      </c>
      <c r="E70" s="159">
        <f>E69+E68+E67</f>
        <v>6144</v>
      </c>
      <c r="G70" s="143">
        <f t="shared" si="6"/>
        <v>62</v>
      </c>
      <c r="H70" s="144">
        <f t="shared" si="7"/>
        <v>1.0194015126603092E-2</v>
      </c>
    </row>
    <row r="71" spans="2:8" x14ac:dyDescent="0.2">
      <c r="B71" s="131" t="s">
        <v>110</v>
      </c>
      <c r="C71" s="131" t="s">
        <v>15</v>
      </c>
      <c r="D71" s="154">
        <v>7153</v>
      </c>
      <c r="E71" s="155">
        <v>7266</v>
      </c>
      <c r="G71" s="133">
        <f t="shared" si="6"/>
        <v>113</v>
      </c>
      <c r="H71" s="134">
        <f t="shared" si="7"/>
        <v>1.5797567454215015E-2</v>
      </c>
    </row>
    <row r="72" spans="2:8" x14ac:dyDescent="0.2">
      <c r="B72" s="135"/>
      <c r="C72" s="136" t="s">
        <v>100</v>
      </c>
      <c r="D72" s="156">
        <v>4284</v>
      </c>
      <c r="E72" s="157">
        <v>4528</v>
      </c>
      <c r="G72" s="138">
        <f t="shared" si="6"/>
        <v>244</v>
      </c>
      <c r="H72" s="139">
        <f t="shared" si="7"/>
        <v>5.695611577964519E-2</v>
      </c>
    </row>
    <row r="73" spans="2:8" x14ac:dyDescent="0.2">
      <c r="B73" s="135"/>
      <c r="C73" s="136" t="s">
        <v>6</v>
      </c>
      <c r="D73" s="156">
        <v>12762</v>
      </c>
      <c r="E73" s="163">
        <v>12784</v>
      </c>
      <c r="G73" s="138">
        <f t="shared" si="6"/>
        <v>22</v>
      </c>
      <c r="H73" s="139">
        <f t="shared" si="7"/>
        <v>1.7238677323303557E-3</v>
      </c>
    </row>
    <row r="74" spans="2:8" x14ac:dyDescent="0.2">
      <c r="B74" s="140" t="s">
        <v>120</v>
      </c>
      <c r="C74" s="141"/>
      <c r="D74" s="158">
        <v>24199</v>
      </c>
      <c r="E74" s="159">
        <f>E73+E72+E71</f>
        <v>24578</v>
      </c>
      <c r="G74" s="143">
        <f t="shared" si="6"/>
        <v>379</v>
      </c>
      <c r="H74" s="144">
        <f t="shared" si="7"/>
        <v>1.5661804206785403E-2</v>
      </c>
    </row>
    <row r="75" spans="2:8" x14ac:dyDescent="0.2">
      <c r="B75" s="131" t="s">
        <v>40</v>
      </c>
      <c r="C75" s="131" t="s">
        <v>99</v>
      </c>
      <c r="D75" s="154">
        <v>3601</v>
      </c>
      <c r="E75" s="155">
        <v>3436</v>
      </c>
      <c r="G75" s="133">
        <f t="shared" si="6"/>
        <v>-165</v>
      </c>
      <c r="H75" s="134">
        <f t="shared" si="7"/>
        <v>-4.5820605387392389E-2</v>
      </c>
    </row>
    <row r="76" spans="2:8" x14ac:dyDescent="0.2">
      <c r="B76" s="135"/>
      <c r="C76" s="136" t="s">
        <v>150</v>
      </c>
      <c r="D76" s="156"/>
      <c r="E76" s="157"/>
      <c r="G76" s="138"/>
      <c r="H76" s="139"/>
    </row>
    <row r="77" spans="2:8" x14ac:dyDescent="0.2">
      <c r="B77" s="140" t="s">
        <v>102</v>
      </c>
      <c r="C77" s="141"/>
      <c r="D77" s="158">
        <v>3601</v>
      </c>
      <c r="E77" s="159">
        <f>E76+E75</f>
        <v>3436</v>
      </c>
      <c r="G77" s="143">
        <f t="shared" si="6"/>
        <v>-165</v>
      </c>
      <c r="H77" s="144">
        <f t="shared" si="7"/>
        <v>-4.5820605387392389E-2</v>
      </c>
    </row>
    <row r="78" spans="2:8" x14ac:dyDescent="0.2">
      <c r="B78" s="145" t="s">
        <v>96</v>
      </c>
      <c r="C78" s="146"/>
      <c r="D78" s="161">
        <v>44315</v>
      </c>
      <c r="E78" s="162">
        <f>E77+E74+E70+E66</f>
        <v>45033</v>
      </c>
      <c r="G78" s="147">
        <f t="shared" si="6"/>
        <v>718</v>
      </c>
      <c r="H78" s="148">
        <f t="shared" si="7"/>
        <v>1.6202188875098725E-2</v>
      </c>
    </row>
    <row r="79" spans="2:8" x14ac:dyDescent="0.2">
      <c r="D79" s="149"/>
      <c r="E79" s="149"/>
      <c r="G79" s="149"/>
      <c r="H79" s="117"/>
    </row>
    <row r="80" spans="2:8" x14ac:dyDescent="0.2">
      <c r="D80" s="53"/>
      <c r="E80" s="53"/>
      <c r="G80" s="53"/>
      <c r="H80" s="53"/>
    </row>
    <row r="81" spans="2:8" x14ac:dyDescent="0.2">
      <c r="B81" s="16" t="s">
        <v>192</v>
      </c>
      <c r="D81" s="53"/>
      <c r="E81" s="53"/>
      <c r="G81" s="53"/>
      <c r="H81" s="53"/>
    </row>
    <row r="82" spans="2:8" x14ac:dyDescent="0.2">
      <c r="D82" s="152">
        <v>2023</v>
      </c>
      <c r="E82" s="153">
        <v>2024</v>
      </c>
      <c r="F82" s="78"/>
      <c r="G82" s="79" t="s">
        <v>173</v>
      </c>
      <c r="H82" s="80" t="s">
        <v>98</v>
      </c>
    </row>
    <row r="83" spans="2:8" x14ac:dyDescent="0.2">
      <c r="B83" s="131" t="s">
        <v>112</v>
      </c>
      <c r="C83" s="131" t="s">
        <v>4</v>
      </c>
      <c r="D83" s="154">
        <v>4730</v>
      </c>
      <c r="E83" s="155">
        <v>4887</v>
      </c>
      <c r="G83" s="133">
        <f t="shared" ref="G83:G97" si="8">E83-D83</f>
        <v>157</v>
      </c>
      <c r="H83" s="134">
        <f t="shared" ref="H83:H97" si="9">G83/D83</f>
        <v>3.3192389006342492E-2</v>
      </c>
    </row>
    <row r="84" spans="2:8" x14ac:dyDescent="0.2">
      <c r="B84" s="135"/>
      <c r="C84" s="136" t="s">
        <v>5</v>
      </c>
      <c r="D84" s="156">
        <v>11230</v>
      </c>
      <c r="E84" s="157">
        <v>11679</v>
      </c>
      <c r="G84" s="138">
        <f t="shared" si="8"/>
        <v>449</v>
      </c>
      <c r="H84" s="139">
        <f t="shared" si="9"/>
        <v>3.9982190560997326E-2</v>
      </c>
    </row>
    <row r="85" spans="2:8" x14ac:dyDescent="0.2">
      <c r="B85" s="140" t="s">
        <v>118</v>
      </c>
      <c r="C85" s="141"/>
      <c r="D85" s="158">
        <v>15960</v>
      </c>
      <c r="E85" s="159">
        <f>E83+E84</f>
        <v>16566</v>
      </c>
      <c r="G85" s="143">
        <f t="shared" si="8"/>
        <v>606</v>
      </c>
      <c r="H85" s="144">
        <f t="shared" si="9"/>
        <v>3.7969924812030077E-2</v>
      </c>
    </row>
    <row r="86" spans="2:8" x14ac:dyDescent="0.2">
      <c r="B86" s="131" t="s">
        <v>111</v>
      </c>
      <c r="C86" s="131" t="s">
        <v>12</v>
      </c>
      <c r="D86" s="154">
        <v>265</v>
      </c>
      <c r="E86" s="155">
        <v>230</v>
      </c>
      <c r="G86" s="133">
        <f t="shared" si="8"/>
        <v>-35</v>
      </c>
      <c r="H86" s="134">
        <f t="shared" si="9"/>
        <v>-0.13207547169811321</v>
      </c>
    </row>
    <row r="87" spans="2:8" x14ac:dyDescent="0.2">
      <c r="B87" s="135"/>
      <c r="C87" s="136" t="s">
        <v>10</v>
      </c>
      <c r="D87" s="156">
        <v>286</v>
      </c>
      <c r="E87" s="157">
        <v>271</v>
      </c>
      <c r="G87" s="138">
        <f t="shared" si="8"/>
        <v>-15</v>
      </c>
      <c r="H87" s="139">
        <f t="shared" si="9"/>
        <v>-5.2447552447552448E-2</v>
      </c>
    </row>
    <row r="88" spans="2:8" x14ac:dyDescent="0.2">
      <c r="B88" s="135"/>
      <c r="C88" s="136" t="s">
        <v>175</v>
      </c>
      <c r="D88" s="156"/>
      <c r="E88" s="157"/>
      <c r="G88" s="138">
        <f t="shared" si="8"/>
        <v>0</v>
      </c>
      <c r="H88" s="139" t="e">
        <f t="shared" si="9"/>
        <v>#DIV/0!</v>
      </c>
    </row>
    <row r="89" spans="2:8" x14ac:dyDescent="0.2">
      <c r="B89" s="140" t="s">
        <v>119</v>
      </c>
      <c r="C89" s="141"/>
      <c r="D89" s="158">
        <v>551</v>
      </c>
      <c r="E89" s="159">
        <f>E88+E87+E86</f>
        <v>501</v>
      </c>
      <c r="G89" s="143">
        <f t="shared" si="8"/>
        <v>-50</v>
      </c>
      <c r="H89" s="144">
        <f t="shared" si="9"/>
        <v>-9.0744101633393831E-2</v>
      </c>
    </row>
    <row r="90" spans="2:8" x14ac:dyDescent="0.2">
      <c r="B90" s="131" t="s">
        <v>110</v>
      </c>
      <c r="C90" s="131" t="s">
        <v>15</v>
      </c>
      <c r="D90" s="154">
        <v>8046</v>
      </c>
      <c r="E90" s="155">
        <v>8150</v>
      </c>
      <c r="G90" s="133">
        <f t="shared" si="8"/>
        <v>104</v>
      </c>
      <c r="H90" s="134">
        <f t="shared" si="9"/>
        <v>1.2925677355207556E-2</v>
      </c>
    </row>
    <row r="91" spans="2:8" x14ac:dyDescent="0.2">
      <c r="B91" s="135"/>
      <c r="C91" s="136" t="s">
        <v>100</v>
      </c>
      <c r="D91" s="156">
        <v>5629</v>
      </c>
      <c r="E91" s="157">
        <v>6025</v>
      </c>
      <c r="G91" s="138">
        <f t="shared" si="8"/>
        <v>396</v>
      </c>
      <c r="H91" s="139">
        <f t="shared" si="9"/>
        <v>7.0349973352282824E-2</v>
      </c>
    </row>
    <row r="92" spans="2:8" x14ac:dyDescent="0.2">
      <c r="B92" s="135"/>
      <c r="C92" s="136" t="s">
        <v>6</v>
      </c>
      <c r="D92" s="156">
        <v>11752</v>
      </c>
      <c r="E92" s="157">
        <v>11853</v>
      </c>
      <c r="G92" s="138">
        <f t="shared" si="8"/>
        <v>101</v>
      </c>
      <c r="H92" s="139">
        <f t="shared" si="9"/>
        <v>8.5942818243703208E-3</v>
      </c>
    </row>
    <row r="93" spans="2:8" x14ac:dyDescent="0.2">
      <c r="B93" s="140" t="s">
        <v>120</v>
      </c>
      <c r="C93" s="141"/>
      <c r="D93" s="158">
        <v>25427</v>
      </c>
      <c r="E93" s="159">
        <f>E92+E91+E90</f>
        <v>26028</v>
      </c>
      <c r="G93" s="143">
        <f t="shared" si="8"/>
        <v>601</v>
      </c>
      <c r="H93" s="144">
        <f t="shared" si="9"/>
        <v>2.3636292130412552E-2</v>
      </c>
    </row>
    <row r="94" spans="2:8" x14ac:dyDescent="0.2">
      <c r="B94" s="131" t="s">
        <v>40</v>
      </c>
      <c r="C94" s="131" t="s">
        <v>99</v>
      </c>
      <c r="D94" s="154">
        <v>922</v>
      </c>
      <c r="E94" s="155">
        <v>931</v>
      </c>
      <c r="G94" s="133">
        <f t="shared" si="8"/>
        <v>9</v>
      </c>
      <c r="H94" s="134">
        <f t="shared" si="9"/>
        <v>9.7613882863340565E-3</v>
      </c>
    </row>
    <row r="95" spans="2:8" x14ac:dyDescent="0.2">
      <c r="B95" s="135"/>
      <c r="C95" s="136" t="s">
        <v>150</v>
      </c>
      <c r="D95" s="156"/>
      <c r="E95" s="157"/>
      <c r="G95" s="138"/>
      <c r="H95" s="139"/>
    </row>
    <row r="96" spans="2:8" x14ac:dyDescent="0.2">
      <c r="B96" s="140" t="s">
        <v>102</v>
      </c>
      <c r="C96" s="141"/>
      <c r="D96" s="158">
        <v>922</v>
      </c>
      <c r="E96" s="159">
        <f>E95+E94</f>
        <v>931</v>
      </c>
      <c r="G96" s="143">
        <f t="shared" si="8"/>
        <v>9</v>
      </c>
      <c r="H96" s="144">
        <f t="shared" si="9"/>
        <v>9.7613882863340565E-3</v>
      </c>
    </row>
    <row r="97" spans="2:8" x14ac:dyDescent="0.2">
      <c r="B97" s="145" t="s">
        <v>96</v>
      </c>
      <c r="C97" s="146"/>
      <c r="D97" s="161">
        <v>42860</v>
      </c>
      <c r="E97" s="162">
        <f>E96+E93+E89+E85</f>
        <v>44026</v>
      </c>
      <c r="G97" s="147">
        <f t="shared" si="8"/>
        <v>1166</v>
      </c>
      <c r="H97" s="148">
        <f t="shared" si="9"/>
        <v>2.7204853009799346E-2</v>
      </c>
    </row>
    <row r="98" spans="2:8" x14ac:dyDescent="0.2">
      <c r="D98" s="149"/>
      <c r="E98" s="149"/>
      <c r="G98" s="149"/>
      <c r="H98" s="117"/>
    </row>
    <row r="99" spans="2:8" x14ac:dyDescent="0.2">
      <c r="D99" s="53"/>
      <c r="E99" s="53"/>
      <c r="G99" s="53"/>
      <c r="H99" s="53"/>
    </row>
    <row r="100" spans="2:8" x14ac:dyDescent="0.2">
      <c r="B100" s="16" t="s">
        <v>194</v>
      </c>
      <c r="D100" s="53"/>
      <c r="E100" s="53"/>
      <c r="G100" s="53"/>
      <c r="H100" s="53"/>
    </row>
    <row r="101" spans="2:8" x14ac:dyDescent="0.2">
      <c r="D101" s="152">
        <v>2023</v>
      </c>
      <c r="E101" s="153">
        <v>2024</v>
      </c>
      <c r="F101" s="78"/>
      <c r="G101" s="79" t="s">
        <v>173</v>
      </c>
      <c r="H101" s="80" t="s">
        <v>98</v>
      </c>
    </row>
    <row r="102" spans="2:8" x14ac:dyDescent="0.2">
      <c r="B102" s="131" t="s">
        <v>112</v>
      </c>
      <c r="C102" s="131" t="s">
        <v>4</v>
      </c>
      <c r="D102" s="154">
        <v>545</v>
      </c>
      <c r="E102" s="155">
        <v>560</v>
      </c>
      <c r="G102" s="133">
        <f t="shared" ref="G102:G116" si="10">E102-D102</f>
        <v>15</v>
      </c>
      <c r="H102" s="134">
        <f t="shared" ref="H102:H116" si="11">G102/D102</f>
        <v>2.7522935779816515E-2</v>
      </c>
    </row>
    <row r="103" spans="2:8" x14ac:dyDescent="0.2">
      <c r="B103" s="135"/>
      <c r="C103" s="136" t="s">
        <v>5</v>
      </c>
      <c r="D103" s="156">
        <v>965</v>
      </c>
      <c r="E103" s="157">
        <v>1004</v>
      </c>
      <c r="G103" s="138">
        <f t="shared" si="10"/>
        <v>39</v>
      </c>
      <c r="H103" s="139">
        <f t="shared" si="11"/>
        <v>4.0414507772020727E-2</v>
      </c>
    </row>
    <row r="104" spans="2:8" x14ac:dyDescent="0.2">
      <c r="B104" s="140" t="s">
        <v>118</v>
      </c>
      <c r="C104" s="141"/>
      <c r="D104" s="158">
        <v>1510</v>
      </c>
      <c r="E104" s="159">
        <f>E102+E103</f>
        <v>1564</v>
      </c>
      <c r="G104" s="143">
        <f t="shared" si="10"/>
        <v>54</v>
      </c>
      <c r="H104" s="144">
        <f t="shared" si="11"/>
        <v>3.5761589403973511E-2</v>
      </c>
    </row>
    <row r="105" spans="2:8" x14ac:dyDescent="0.2">
      <c r="B105" s="131" t="s">
        <v>111</v>
      </c>
      <c r="C105" s="131" t="s">
        <v>12</v>
      </c>
      <c r="D105" s="154">
        <v>13</v>
      </c>
      <c r="E105" s="155">
        <v>10</v>
      </c>
      <c r="G105" s="133">
        <f t="shared" si="10"/>
        <v>-3</v>
      </c>
      <c r="H105" s="134">
        <f t="shared" si="11"/>
        <v>-0.23076923076923078</v>
      </c>
    </row>
    <row r="106" spans="2:8" x14ac:dyDescent="0.2">
      <c r="B106" s="135"/>
      <c r="C106" s="136" t="s">
        <v>10</v>
      </c>
      <c r="D106" s="156">
        <v>24</v>
      </c>
      <c r="E106" s="157">
        <v>23</v>
      </c>
      <c r="G106" s="138">
        <f t="shared" si="10"/>
        <v>-1</v>
      </c>
      <c r="H106" s="139">
        <f t="shared" si="11"/>
        <v>-4.1666666666666664E-2</v>
      </c>
    </row>
    <row r="107" spans="2:8" x14ac:dyDescent="0.2">
      <c r="B107" s="135"/>
      <c r="C107" s="136" t="s">
        <v>175</v>
      </c>
      <c r="D107" s="156"/>
      <c r="E107" s="157"/>
      <c r="G107" s="138">
        <f t="shared" si="10"/>
        <v>0</v>
      </c>
      <c r="H107" s="139" t="e">
        <f t="shared" si="11"/>
        <v>#DIV/0!</v>
      </c>
    </row>
    <row r="108" spans="2:8" x14ac:dyDescent="0.2">
      <c r="B108" s="140" t="s">
        <v>119</v>
      </c>
      <c r="C108" s="141"/>
      <c r="D108" s="158">
        <v>37</v>
      </c>
      <c r="E108" s="159">
        <f>E107+E106+E105</f>
        <v>33</v>
      </c>
      <c r="G108" s="143">
        <f t="shared" si="10"/>
        <v>-4</v>
      </c>
      <c r="H108" s="144">
        <f t="shared" si="11"/>
        <v>-0.10810810810810811</v>
      </c>
    </row>
    <row r="109" spans="2:8" x14ac:dyDescent="0.2">
      <c r="B109" s="131" t="s">
        <v>110</v>
      </c>
      <c r="C109" s="131" t="s">
        <v>15</v>
      </c>
      <c r="D109" s="154">
        <v>899</v>
      </c>
      <c r="E109" s="155">
        <v>890</v>
      </c>
      <c r="G109" s="133">
        <f t="shared" si="10"/>
        <v>-9</v>
      </c>
      <c r="H109" s="134">
        <f t="shared" si="11"/>
        <v>-1.0011123470522803E-2</v>
      </c>
    </row>
    <row r="110" spans="2:8" x14ac:dyDescent="0.2">
      <c r="B110" s="135"/>
      <c r="C110" s="136" t="s">
        <v>100</v>
      </c>
      <c r="D110" s="156">
        <v>1176</v>
      </c>
      <c r="E110" s="157">
        <v>1247</v>
      </c>
      <c r="G110" s="138">
        <f t="shared" si="10"/>
        <v>71</v>
      </c>
      <c r="H110" s="139">
        <f t="shared" si="11"/>
        <v>6.0374149659863943E-2</v>
      </c>
    </row>
    <row r="111" spans="2:8" x14ac:dyDescent="0.2">
      <c r="B111" s="135"/>
      <c r="C111" s="136" t="s">
        <v>6</v>
      </c>
      <c r="D111" s="156">
        <v>1522</v>
      </c>
      <c r="E111" s="157">
        <v>1530</v>
      </c>
      <c r="G111" s="138">
        <f t="shared" si="10"/>
        <v>8</v>
      </c>
      <c r="H111" s="139">
        <f t="shared" si="11"/>
        <v>5.2562417871222077E-3</v>
      </c>
    </row>
    <row r="112" spans="2:8" x14ac:dyDescent="0.2">
      <c r="B112" s="140" t="s">
        <v>120</v>
      </c>
      <c r="C112" s="141"/>
      <c r="D112" s="158">
        <v>3597</v>
      </c>
      <c r="E112" s="159">
        <f>E111+E110+E109</f>
        <v>3667</v>
      </c>
      <c r="G112" s="143">
        <f t="shared" si="10"/>
        <v>70</v>
      </c>
      <c r="H112" s="144">
        <f t="shared" si="11"/>
        <v>1.9460661662496524E-2</v>
      </c>
    </row>
    <row r="113" spans="1:9" x14ac:dyDescent="0.2">
      <c r="B113" s="131" t="s">
        <v>40</v>
      </c>
      <c r="C113" s="131" t="s">
        <v>99</v>
      </c>
      <c r="D113" s="154">
        <v>523</v>
      </c>
      <c r="E113" s="155">
        <v>442</v>
      </c>
      <c r="G113" s="133">
        <f t="shared" si="10"/>
        <v>-81</v>
      </c>
      <c r="H113" s="134">
        <f t="shared" si="11"/>
        <v>-0.15487571701720843</v>
      </c>
    </row>
    <row r="114" spans="1:9" x14ac:dyDescent="0.2">
      <c r="B114" s="135"/>
      <c r="C114" s="136" t="s">
        <v>40</v>
      </c>
      <c r="D114" s="156"/>
      <c r="E114" s="157"/>
      <c r="G114" s="138"/>
      <c r="H114" s="139"/>
    </row>
    <row r="115" spans="1:9" x14ac:dyDescent="0.2">
      <c r="B115" s="140" t="s">
        <v>102</v>
      </c>
      <c r="C115" s="141"/>
      <c r="D115" s="158">
        <v>523</v>
      </c>
      <c r="E115" s="159">
        <f>E114+E113</f>
        <v>442</v>
      </c>
      <c r="G115" s="143">
        <f t="shared" si="10"/>
        <v>-81</v>
      </c>
      <c r="H115" s="144">
        <f t="shared" si="11"/>
        <v>-0.15487571701720843</v>
      </c>
    </row>
    <row r="116" spans="1:9" x14ac:dyDescent="0.2">
      <c r="B116" s="145" t="s">
        <v>96</v>
      </c>
      <c r="C116" s="146"/>
      <c r="D116" s="161">
        <v>5667</v>
      </c>
      <c r="E116" s="162">
        <f>E115+E112+E108+E104</f>
        <v>5706</v>
      </c>
      <c r="G116" s="147">
        <f t="shared" si="10"/>
        <v>39</v>
      </c>
      <c r="H116" s="148">
        <f t="shared" si="11"/>
        <v>6.8819481206987823E-3</v>
      </c>
    </row>
    <row r="117" spans="1:9" x14ac:dyDescent="0.2">
      <c r="D117" s="149"/>
      <c r="E117" s="149"/>
      <c r="G117" s="149"/>
      <c r="H117" s="117"/>
    </row>
    <row r="121" spans="1:9" x14ac:dyDescent="0.2">
      <c r="A121" s="1"/>
      <c r="B121" s="16" t="s">
        <v>391</v>
      </c>
      <c r="C121" s="1"/>
      <c r="D121" s="1"/>
      <c r="E121" s="1"/>
      <c r="F121" s="1"/>
      <c r="G121" s="1"/>
      <c r="H121" s="1"/>
      <c r="I121" s="1"/>
    </row>
    <row r="122" spans="1:9" x14ac:dyDescent="0.2">
      <c r="A122" s="1"/>
      <c r="B122" s="1"/>
      <c r="C122" s="1"/>
      <c r="D122" s="1"/>
      <c r="E122" s="1"/>
      <c r="F122" s="1"/>
      <c r="G122" s="1"/>
      <c r="H122" s="1"/>
      <c r="I122" s="1"/>
    </row>
    <row r="123" spans="1:9" x14ac:dyDescent="0.2">
      <c r="A123" s="1"/>
      <c r="B123" s="260" t="s">
        <v>339</v>
      </c>
      <c r="C123" s="260" t="s">
        <v>392</v>
      </c>
      <c r="D123" s="260" t="s">
        <v>393</v>
      </c>
      <c r="E123" s="28">
        <v>2023</v>
      </c>
      <c r="F123" s="28">
        <v>2024</v>
      </c>
      <c r="G123" s="1"/>
      <c r="H123" s="255" t="s">
        <v>259</v>
      </c>
      <c r="I123" s="256" t="s">
        <v>98</v>
      </c>
    </row>
    <row r="124" spans="1:9" x14ac:dyDescent="0.2">
      <c r="A124" s="1"/>
      <c r="B124" s="284" t="s">
        <v>342</v>
      </c>
      <c r="C124" s="284" t="s">
        <v>112</v>
      </c>
      <c r="D124" s="19" t="s">
        <v>140</v>
      </c>
      <c r="E124" s="20">
        <v>1722</v>
      </c>
      <c r="F124" s="20">
        <v>1714</v>
      </c>
      <c r="G124" s="1"/>
      <c r="H124" s="20">
        <f t="shared" ref="H124:H187" si="12">F124-E124</f>
        <v>-8</v>
      </c>
      <c r="I124" s="25">
        <f t="shared" ref="I124:I187" si="13">H124/E124</f>
        <v>-4.6457607433217189E-3</v>
      </c>
    </row>
    <row r="125" spans="1:9" x14ac:dyDescent="0.2">
      <c r="A125" s="1"/>
      <c r="B125" s="306"/>
      <c r="C125" s="306"/>
      <c r="D125" s="19" t="s">
        <v>141</v>
      </c>
      <c r="E125" s="20">
        <v>3151</v>
      </c>
      <c r="F125" s="20">
        <v>3242</v>
      </c>
      <c r="G125" s="1"/>
      <c r="H125" s="20">
        <f t="shared" si="12"/>
        <v>91</v>
      </c>
      <c r="I125" s="25">
        <f t="shared" si="13"/>
        <v>2.8879720723579815E-2</v>
      </c>
    </row>
    <row r="126" spans="1:9" x14ac:dyDescent="0.2">
      <c r="A126" s="1"/>
      <c r="B126" s="306"/>
      <c r="C126" s="307" t="s">
        <v>118</v>
      </c>
      <c r="D126" s="308"/>
      <c r="E126" s="34">
        <v>4873</v>
      </c>
      <c r="F126" s="34">
        <v>4956</v>
      </c>
      <c r="G126" s="1"/>
      <c r="H126" s="34">
        <f t="shared" si="12"/>
        <v>83</v>
      </c>
      <c r="I126" s="37">
        <f t="shared" si="13"/>
        <v>1.7032628770777755E-2</v>
      </c>
    </row>
    <row r="127" spans="1:9" ht="33.75" x14ac:dyDescent="0.2">
      <c r="A127" s="1"/>
      <c r="B127" s="306"/>
      <c r="C127" s="284" t="s">
        <v>111</v>
      </c>
      <c r="D127" s="19" t="s">
        <v>12</v>
      </c>
      <c r="E127" s="20">
        <v>1349</v>
      </c>
      <c r="F127" s="20">
        <v>1406</v>
      </c>
      <c r="G127" s="1"/>
      <c r="H127" s="20">
        <f t="shared" si="12"/>
        <v>57</v>
      </c>
      <c r="I127" s="25">
        <f t="shared" si="13"/>
        <v>4.2253521126760563E-2</v>
      </c>
    </row>
    <row r="128" spans="1:9" x14ac:dyDescent="0.2">
      <c r="A128" s="1"/>
      <c r="B128" s="306"/>
      <c r="C128" s="306"/>
      <c r="D128" s="19" t="s">
        <v>10</v>
      </c>
      <c r="E128" s="20">
        <v>1772</v>
      </c>
      <c r="F128" s="20">
        <v>1637</v>
      </c>
      <c r="G128" s="1"/>
      <c r="H128" s="20">
        <f t="shared" si="12"/>
        <v>-135</v>
      </c>
      <c r="I128" s="25">
        <f t="shared" si="13"/>
        <v>-7.6185101580135445E-2</v>
      </c>
    </row>
    <row r="129" spans="1:9" x14ac:dyDescent="0.2">
      <c r="A129" s="1"/>
      <c r="B129" s="306"/>
      <c r="C129" s="306"/>
      <c r="D129" s="19" t="s">
        <v>175</v>
      </c>
      <c r="E129" s="20">
        <v>809</v>
      </c>
      <c r="F129" s="20">
        <v>851</v>
      </c>
      <c r="G129" s="1"/>
      <c r="H129" s="20">
        <f t="shared" si="12"/>
        <v>42</v>
      </c>
      <c r="I129" s="25">
        <f t="shared" si="13"/>
        <v>5.19159456118665E-2</v>
      </c>
    </row>
    <row r="130" spans="1:9" x14ac:dyDescent="0.2">
      <c r="A130" s="1"/>
      <c r="B130" s="306"/>
      <c r="C130" s="307" t="s">
        <v>119</v>
      </c>
      <c r="D130" s="308"/>
      <c r="E130" s="34">
        <v>3930</v>
      </c>
      <c r="F130" s="34">
        <v>3894</v>
      </c>
      <c r="G130" s="1"/>
      <c r="H130" s="34">
        <f t="shared" si="12"/>
        <v>-36</v>
      </c>
      <c r="I130" s="37">
        <f t="shared" si="13"/>
        <v>-9.1603053435114507E-3</v>
      </c>
    </row>
    <row r="131" spans="1:9" x14ac:dyDescent="0.2">
      <c r="A131" s="1"/>
      <c r="B131" s="306"/>
      <c r="C131" s="284" t="s">
        <v>110</v>
      </c>
      <c r="D131" s="19" t="s">
        <v>15</v>
      </c>
      <c r="E131" s="20">
        <v>4009</v>
      </c>
      <c r="F131" s="20">
        <v>4077</v>
      </c>
      <c r="G131" s="1"/>
      <c r="H131" s="20">
        <f t="shared" si="12"/>
        <v>68</v>
      </c>
      <c r="I131" s="25">
        <f t="shared" si="13"/>
        <v>1.696183586929409E-2</v>
      </c>
    </row>
    <row r="132" spans="1:9" x14ac:dyDescent="0.2">
      <c r="A132" s="1"/>
      <c r="B132" s="306"/>
      <c r="C132" s="306"/>
      <c r="D132" s="19" t="s">
        <v>394</v>
      </c>
      <c r="E132" s="20">
        <v>1771</v>
      </c>
      <c r="F132" s="20">
        <v>1834</v>
      </c>
      <c r="G132" s="1"/>
      <c r="H132" s="20">
        <f t="shared" si="12"/>
        <v>63</v>
      </c>
      <c r="I132" s="25">
        <f t="shared" si="13"/>
        <v>3.5573122529644272E-2</v>
      </c>
    </row>
    <row r="133" spans="1:9" x14ac:dyDescent="0.2">
      <c r="A133" s="1"/>
      <c r="B133" s="306"/>
      <c r="C133" s="306"/>
      <c r="D133" s="19" t="s">
        <v>6</v>
      </c>
      <c r="E133" s="20">
        <v>6568</v>
      </c>
      <c r="F133" s="20">
        <v>6560</v>
      </c>
      <c r="G133" s="1"/>
      <c r="H133" s="20">
        <f t="shared" si="12"/>
        <v>-8</v>
      </c>
      <c r="I133" s="25">
        <f t="shared" si="13"/>
        <v>-1.2180267965895249E-3</v>
      </c>
    </row>
    <row r="134" spans="1:9" x14ac:dyDescent="0.2">
      <c r="A134" s="1"/>
      <c r="B134" s="306"/>
      <c r="C134" s="307" t="s">
        <v>120</v>
      </c>
      <c r="D134" s="308"/>
      <c r="E134" s="34">
        <v>12348</v>
      </c>
      <c r="F134" s="34">
        <v>12471</v>
      </c>
      <c r="G134" s="1"/>
      <c r="H134" s="34">
        <f t="shared" si="12"/>
        <v>123</v>
      </c>
      <c r="I134" s="37">
        <f t="shared" si="13"/>
        <v>9.9611273080660832E-3</v>
      </c>
    </row>
    <row r="135" spans="1:9" x14ac:dyDescent="0.2">
      <c r="A135" s="1"/>
      <c r="B135" s="306"/>
      <c r="C135" s="284" t="s">
        <v>40</v>
      </c>
      <c r="D135" s="19" t="s">
        <v>395</v>
      </c>
      <c r="E135" s="20">
        <v>1964</v>
      </c>
      <c r="F135" s="20">
        <v>1938</v>
      </c>
      <c r="G135" s="1"/>
      <c r="H135" s="20">
        <f t="shared" si="12"/>
        <v>-26</v>
      </c>
      <c r="I135" s="25">
        <f t="shared" si="13"/>
        <v>-1.3238289205702648E-2</v>
      </c>
    </row>
    <row r="136" spans="1:9" ht="22.5" x14ac:dyDescent="0.2">
      <c r="A136" s="1"/>
      <c r="B136" s="306"/>
      <c r="C136" s="306"/>
      <c r="D136" s="19" t="s">
        <v>40</v>
      </c>
      <c r="E136" s="20">
        <v>120</v>
      </c>
      <c r="F136" s="20">
        <v>85</v>
      </c>
      <c r="G136" s="1"/>
      <c r="H136" s="20">
        <f t="shared" si="12"/>
        <v>-35</v>
      </c>
      <c r="I136" s="25">
        <f t="shared" si="13"/>
        <v>-0.29166666666666669</v>
      </c>
    </row>
    <row r="137" spans="1:9" x14ac:dyDescent="0.2">
      <c r="A137" s="1"/>
      <c r="B137" s="306"/>
      <c r="C137" s="307" t="s">
        <v>102</v>
      </c>
      <c r="D137" s="308"/>
      <c r="E137" s="34">
        <v>2084</v>
      </c>
      <c r="F137" s="34">
        <v>2023</v>
      </c>
      <c r="G137" s="1"/>
      <c r="H137" s="34">
        <f t="shared" si="12"/>
        <v>-61</v>
      </c>
      <c r="I137" s="37">
        <f t="shared" si="13"/>
        <v>-2.927063339731286E-2</v>
      </c>
    </row>
    <row r="138" spans="1:9" x14ac:dyDescent="0.2">
      <c r="A138" s="1"/>
      <c r="B138" s="282" t="s">
        <v>345</v>
      </c>
      <c r="C138" s="305"/>
      <c r="D138" s="305"/>
      <c r="E138" s="261">
        <v>23235</v>
      </c>
      <c r="F138" s="261">
        <v>23344</v>
      </c>
      <c r="G138" s="1"/>
      <c r="H138" s="261">
        <f t="shared" si="12"/>
        <v>109</v>
      </c>
      <c r="I138" s="262">
        <f t="shared" si="13"/>
        <v>4.6911986227673765E-3</v>
      </c>
    </row>
    <row r="139" spans="1:9" x14ac:dyDescent="0.2">
      <c r="A139" s="1"/>
      <c r="B139" s="284" t="s">
        <v>346</v>
      </c>
      <c r="C139" s="284" t="s">
        <v>112</v>
      </c>
      <c r="D139" s="19" t="s">
        <v>140</v>
      </c>
      <c r="E139" s="20">
        <v>583</v>
      </c>
      <c r="F139" s="20">
        <v>622</v>
      </c>
      <c r="G139" s="1"/>
      <c r="H139" s="20">
        <f t="shared" si="12"/>
        <v>39</v>
      </c>
      <c r="I139" s="25">
        <f t="shared" si="13"/>
        <v>6.6895368782161235E-2</v>
      </c>
    </row>
    <row r="140" spans="1:9" x14ac:dyDescent="0.2">
      <c r="A140" s="1"/>
      <c r="B140" s="306"/>
      <c r="C140" s="306"/>
      <c r="D140" s="19" t="s">
        <v>141</v>
      </c>
      <c r="E140" s="20">
        <v>1355</v>
      </c>
      <c r="F140" s="20">
        <v>1380</v>
      </c>
      <c r="G140" s="1"/>
      <c r="H140" s="20">
        <f t="shared" si="12"/>
        <v>25</v>
      </c>
      <c r="I140" s="25">
        <f t="shared" si="13"/>
        <v>1.8450184501845018E-2</v>
      </c>
    </row>
    <row r="141" spans="1:9" x14ac:dyDescent="0.2">
      <c r="A141" s="1"/>
      <c r="B141" s="306"/>
      <c r="C141" s="307" t="s">
        <v>118</v>
      </c>
      <c r="D141" s="308"/>
      <c r="E141" s="34">
        <v>1938</v>
      </c>
      <c r="F141" s="34">
        <v>2002</v>
      </c>
      <c r="G141" s="1"/>
      <c r="H141" s="34">
        <f t="shared" si="12"/>
        <v>64</v>
      </c>
      <c r="I141" s="37">
        <f t="shared" si="13"/>
        <v>3.3023735810113516E-2</v>
      </c>
    </row>
    <row r="142" spans="1:9" ht="33.75" x14ac:dyDescent="0.2">
      <c r="A142" s="1"/>
      <c r="B142" s="306"/>
      <c r="C142" s="284" t="s">
        <v>111</v>
      </c>
      <c r="D142" s="19" t="s">
        <v>12</v>
      </c>
      <c r="E142" s="20">
        <v>593</v>
      </c>
      <c r="F142" s="20">
        <v>615</v>
      </c>
      <c r="G142" s="1"/>
      <c r="H142" s="20">
        <f t="shared" si="12"/>
        <v>22</v>
      </c>
      <c r="I142" s="25">
        <f t="shared" si="13"/>
        <v>3.7099494097807759E-2</v>
      </c>
    </row>
    <row r="143" spans="1:9" x14ac:dyDescent="0.2">
      <c r="A143" s="1"/>
      <c r="B143" s="306"/>
      <c r="C143" s="306"/>
      <c r="D143" s="19" t="s">
        <v>10</v>
      </c>
      <c r="E143" s="20">
        <v>792</v>
      </c>
      <c r="F143" s="20">
        <v>740</v>
      </c>
      <c r="G143" s="1"/>
      <c r="H143" s="20">
        <f t="shared" si="12"/>
        <v>-52</v>
      </c>
      <c r="I143" s="25">
        <f t="shared" si="13"/>
        <v>-6.5656565656565663E-2</v>
      </c>
    </row>
    <row r="144" spans="1:9" x14ac:dyDescent="0.2">
      <c r="A144" s="1"/>
      <c r="B144" s="306"/>
      <c r="C144" s="306"/>
      <c r="D144" s="19" t="s">
        <v>175</v>
      </c>
      <c r="E144" s="20">
        <v>327</v>
      </c>
      <c r="F144" s="20">
        <v>306</v>
      </c>
      <c r="G144" s="1"/>
      <c r="H144" s="20">
        <f t="shared" si="12"/>
        <v>-21</v>
      </c>
      <c r="I144" s="25">
        <f t="shared" si="13"/>
        <v>-6.4220183486238536E-2</v>
      </c>
    </row>
    <row r="145" spans="1:9" x14ac:dyDescent="0.2">
      <c r="A145" s="1"/>
      <c r="B145" s="306"/>
      <c r="C145" s="307" t="s">
        <v>119</v>
      </c>
      <c r="D145" s="308"/>
      <c r="E145" s="34">
        <v>1712</v>
      </c>
      <c r="F145" s="34">
        <v>1661</v>
      </c>
      <c r="G145" s="1"/>
      <c r="H145" s="34">
        <f t="shared" si="12"/>
        <v>-51</v>
      </c>
      <c r="I145" s="37">
        <f t="shared" si="13"/>
        <v>-2.9789719626168224E-2</v>
      </c>
    </row>
    <row r="146" spans="1:9" x14ac:dyDescent="0.2">
      <c r="A146" s="1"/>
      <c r="B146" s="306"/>
      <c r="C146" s="284" t="s">
        <v>110</v>
      </c>
      <c r="D146" s="19" t="s">
        <v>15</v>
      </c>
      <c r="E146" s="20">
        <v>1614</v>
      </c>
      <c r="F146" s="20">
        <v>1639</v>
      </c>
      <c r="G146" s="1"/>
      <c r="H146" s="20">
        <f t="shared" si="12"/>
        <v>25</v>
      </c>
      <c r="I146" s="25">
        <f t="shared" si="13"/>
        <v>1.5489467162329617E-2</v>
      </c>
    </row>
    <row r="147" spans="1:9" x14ac:dyDescent="0.2">
      <c r="A147" s="1"/>
      <c r="B147" s="306"/>
      <c r="C147" s="306"/>
      <c r="D147" s="19" t="s">
        <v>394</v>
      </c>
      <c r="E147" s="20">
        <v>771</v>
      </c>
      <c r="F147" s="20">
        <v>804</v>
      </c>
      <c r="G147" s="1"/>
      <c r="H147" s="20">
        <f t="shared" si="12"/>
        <v>33</v>
      </c>
      <c r="I147" s="25">
        <f t="shared" si="13"/>
        <v>4.2801556420233464E-2</v>
      </c>
    </row>
    <row r="148" spans="1:9" x14ac:dyDescent="0.2">
      <c r="A148" s="1"/>
      <c r="B148" s="306"/>
      <c r="C148" s="306"/>
      <c r="D148" s="19" t="s">
        <v>6</v>
      </c>
      <c r="E148" s="20">
        <v>2574</v>
      </c>
      <c r="F148" s="20">
        <v>2552</v>
      </c>
      <c r="G148" s="1"/>
      <c r="H148" s="20">
        <f t="shared" si="12"/>
        <v>-22</v>
      </c>
      <c r="I148" s="25">
        <f t="shared" si="13"/>
        <v>-8.5470085470085479E-3</v>
      </c>
    </row>
    <row r="149" spans="1:9" x14ac:dyDescent="0.2">
      <c r="A149" s="1"/>
      <c r="B149" s="306"/>
      <c r="C149" s="307" t="s">
        <v>120</v>
      </c>
      <c r="D149" s="308"/>
      <c r="E149" s="34">
        <v>4959</v>
      </c>
      <c r="F149" s="34">
        <v>4995</v>
      </c>
      <c r="G149" s="1"/>
      <c r="H149" s="34">
        <f t="shared" si="12"/>
        <v>36</v>
      </c>
      <c r="I149" s="37">
        <f t="shared" si="13"/>
        <v>7.2595281306715061E-3</v>
      </c>
    </row>
    <row r="150" spans="1:9" x14ac:dyDescent="0.2">
      <c r="A150" s="1"/>
      <c r="B150" s="306"/>
      <c r="C150" s="284" t="s">
        <v>40</v>
      </c>
      <c r="D150" s="19" t="s">
        <v>395</v>
      </c>
      <c r="E150" s="20">
        <v>1152</v>
      </c>
      <c r="F150" s="20">
        <v>1118</v>
      </c>
      <c r="G150" s="1"/>
      <c r="H150" s="20">
        <f t="shared" si="12"/>
        <v>-34</v>
      </c>
      <c r="I150" s="25">
        <f t="shared" si="13"/>
        <v>-2.9513888888888888E-2</v>
      </c>
    </row>
    <row r="151" spans="1:9" ht="22.5" x14ac:dyDescent="0.2">
      <c r="A151" s="1"/>
      <c r="B151" s="306"/>
      <c r="C151" s="306"/>
      <c r="D151" s="19" t="s">
        <v>40</v>
      </c>
      <c r="E151" s="20">
        <v>46</v>
      </c>
      <c r="F151" s="20">
        <v>23</v>
      </c>
      <c r="G151" s="1"/>
      <c r="H151" s="20">
        <f t="shared" si="12"/>
        <v>-23</v>
      </c>
      <c r="I151" s="25">
        <f t="shared" si="13"/>
        <v>-0.5</v>
      </c>
    </row>
    <row r="152" spans="1:9" x14ac:dyDescent="0.2">
      <c r="A152" s="1"/>
      <c r="B152" s="306"/>
      <c r="C152" s="307" t="s">
        <v>102</v>
      </c>
      <c r="D152" s="308"/>
      <c r="E152" s="34">
        <v>1198</v>
      </c>
      <c r="F152" s="34">
        <v>1141</v>
      </c>
      <c r="G152" s="1"/>
      <c r="H152" s="34">
        <f t="shared" si="12"/>
        <v>-57</v>
      </c>
      <c r="I152" s="37">
        <f t="shared" si="13"/>
        <v>-4.757929883138564E-2</v>
      </c>
    </row>
    <row r="153" spans="1:9" x14ac:dyDescent="0.2">
      <c r="A153" s="1"/>
      <c r="B153" s="282" t="s">
        <v>347</v>
      </c>
      <c r="C153" s="305"/>
      <c r="D153" s="305"/>
      <c r="E153" s="261">
        <v>9807</v>
      </c>
      <c r="F153" s="261">
        <v>9799</v>
      </c>
      <c r="G153" s="1"/>
      <c r="H153" s="261">
        <f t="shared" si="12"/>
        <v>-8</v>
      </c>
      <c r="I153" s="262">
        <f t="shared" si="13"/>
        <v>-8.1574385642908126E-4</v>
      </c>
    </row>
    <row r="154" spans="1:9" x14ac:dyDescent="0.2">
      <c r="A154" s="1"/>
      <c r="B154" s="284" t="s">
        <v>348</v>
      </c>
      <c r="C154" s="284" t="s">
        <v>112</v>
      </c>
      <c r="D154" s="19" t="s">
        <v>140</v>
      </c>
      <c r="E154" s="20">
        <v>1143</v>
      </c>
      <c r="F154" s="20">
        <v>1247</v>
      </c>
      <c r="G154" s="1"/>
      <c r="H154" s="20">
        <f t="shared" si="12"/>
        <v>104</v>
      </c>
      <c r="I154" s="25">
        <f t="shared" si="13"/>
        <v>9.0988626421697291E-2</v>
      </c>
    </row>
    <row r="155" spans="1:9" x14ac:dyDescent="0.2">
      <c r="A155" s="1"/>
      <c r="B155" s="306"/>
      <c r="C155" s="306"/>
      <c r="D155" s="19" t="s">
        <v>141</v>
      </c>
      <c r="E155" s="20">
        <v>2074</v>
      </c>
      <c r="F155" s="20">
        <v>2119</v>
      </c>
      <c r="G155" s="1"/>
      <c r="H155" s="20">
        <f t="shared" si="12"/>
        <v>45</v>
      </c>
      <c r="I155" s="25">
        <f t="shared" si="13"/>
        <v>2.1697203471552556E-2</v>
      </c>
    </row>
    <row r="156" spans="1:9" x14ac:dyDescent="0.2">
      <c r="A156" s="1"/>
      <c r="B156" s="306"/>
      <c r="C156" s="307" t="s">
        <v>118</v>
      </c>
      <c r="D156" s="308"/>
      <c r="E156" s="34">
        <v>3217</v>
      </c>
      <c r="F156" s="34">
        <v>3366</v>
      </c>
      <c r="G156" s="1"/>
      <c r="H156" s="34">
        <f t="shared" si="12"/>
        <v>149</v>
      </c>
      <c r="I156" s="37">
        <f t="shared" si="13"/>
        <v>4.6316443891824682E-2</v>
      </c>
    </row>
    <row r="157" spans="1:9" ht="33.75" x14ac:dyDescent="0.2">
      <c r="A157" s="1"/>
      <c r="B157" s="306"/>
      <c r="C157" s="284" t="s">
        <v>111</v>
      </c>
      <c r="D157" s="19" t="s">
        <v>12</v>
      </c>
      <c r="E157" s="20">
        <v>606</v>
      </c>
      <c r="F157" s="20">
        <v>564</v>
      </c>
      <c r="G157" s="1"/>
      <c r="H157" s="20">
        <f t="shared" si="12"/>
        <v>-42</v>
      </c>
      <c r="I157" s="25">
        <f t="shared" si="13"/>
        <v>-6.9306930693069313E-2</v>
      </c>
    </row>
    <row r="158" spans="1:9" x14ac:dyDescent="0.2">
      <c r="A158" s="1"/>
      <c r="B158" s="306"/>
      <c r="C158" s="306"/>
      <c r="D158" s="19" t="s">
        <v>10</v>
      </c>
      <c r="E158" s="20">
        <v>877</v>
      </c>
      <c r="F158" s="20">
        <v>831</v>
      </c>
      <c r="G158" s="1"/>
      <c r="H158" s="20">
        <f t="shared" si="12"/>
        <v>-46</v>
      </c>
      <c r="I158" s="25">
        <f t="shared" si="13"/>
        <v>-5.2451539338654506E-2</v>
      </c>
    </row>
    <row r="159" spans="1:9" x14ac:dyDescent="0.2">
      <c r="A159" s="1"/>
      <c r="B159" s="306"/>
      <c r="C159" s="306"/>
      <c r="D159" s="19" t="s">
        <v>175</v>
      </c>
      <c r="E159" s="20">
        <v>277</v>
      </c>
      <c r="F159" s="20">
        <v>277</v>
      </c>
      <c r="G159" s="1"/>
      <c r="H159" s="20">
        <f t="shared" si="12"/>
        <v>0</v>
      </c>
      <c r="I159" s="25">
        <f t="shared" si="13"/>
        <v>0</v>
      </c>
    </row>
    <row r="160" spans="1:9" x14ac:dyDescent="0.2">
      <c r="A160" s="1"/>
      <c r="B160" s="306"/>
      <c r="C160" s="307" t="s">
        <v>119</v>
      </c>
      <c r="D160" s="308"/>
      <c r="E160" s="34">
        <v>1760</v>
      </c>
      <c r="F160" s="34">
        <v>1672</v>
      </c>
      <c r="G160" s="1"/>
      <c r="H160" s="34">
        <f t="shared" si="12"/>
        <v>-88</v>
      </c>
      <c r="I160" s="37">
        <f t="shared" si="13"/>
        <v>-0.05</v>
      </c>
    </row>
    <row r="161" spans="1:9" x14ac:dyDescent="0.2">
      <c r="A161" s="1"/>
      <c r="B161" s="306"/>
      <c r="C161" s="284" t="s">
        <v>110</v>
      </c>
      <c r="D161" s="19" t="s">
        <v>15</v>
      </c>
      <c r="E161" s="20">
        <v>2705</v>
      </c>
      <c r="F161" s="20">
        <v>2724</v>
      </c>
      <c r="G161" s="1"/>
      <c r="H161" s="20">
        <f t="shared" si="12"/>
        <v>19</v>
      </c>
      <c r="I161" s="25">
        <f t="shared" si="13"/>
        <v>7.0240295748613679E-3</v>
      </c>
    </row>
    <row r="162" spans="1:9" x14ac:dyDescent="0.2">
      <c r="A162" s="1"/>
      <c r="B162" s="306"/>
      <c r="C162" s="306"/>
      <c r="D162" s="19" t="s">
        <v>394</v>
      </c>
      <c r="E162" s="20">
        <v>1694</v>
      </c>
      <c r="F162" s="20">
        <v>1754</v>
      </c>
      <c r="G162" s="1"/>
      <c r="H162" s="20">
        <f t="shared" si="12"/>
        <v>60</v>
      </c>
      <c r="I162" s="25">
        <f t="shared" si="13"/>
        <v>3.541912632821724E-2</v>
      </c>
    </row>
    <row r="163" spans="1:9" x14ac:dyDescent="0.2">
      <c r="A163" s="1"/>
      <c r="B163" s="306"/>
      <c r="C163" s="306"/>
      <c r="D163" s="19" t="s">
        <v>6</v>
      </c>
      <c r="E163" s="20">
        <v>4378</v>
      </c>
      <c r="F163" s="20">
        <v>4491</v>
      </c>
      <c r="G163" s="1"/>
      <c r="H163" s="20">
        <f t="shared" si="12"/>
        <v>113</v>
      </c>
      <c r="I163" s="25">
        <f t="shared" si="13"/>
        <v>2.5810872544540887E-2</v>
      </c>
    </row>
    <row r="164" spans="1:9" x14ac:dyDescent="0.2">
      <c r="A164" s="1"/>
      <c r="B164" s="306"/>
      <c r="C164" s="307" t="s">
        <v>120</v>
      </c>
      <c r="D164" s="308"/>
      <c r="E164" s="34">
        <v>8777</v>
      </c>
      <c r="F164" s="34">
        <v>8969</v>
      </c>
      <c r="G164" s="1"/>
      <c r="H164" s="34">
        <f t="shared" si="12"/>
        <v>192</v>
      </c>
      <c r="I164" s="37">
        <f t="shared" si="13"/>
        <v>2.187535604420645E-2</v>
      </c>
    </row>
    <row r="165" spans="1:9" x14ac:dyDescent="0.2">
      <c r="A165" s="1"/>
      <c r="B165" s="306"/>
      <c r="C165" s="284" t="s">
        <v>40</v>
      </c>
      <c r="D165" s="19" t="s">
        <v>395</v>
      </c>
      <c r="E165" s="20">
        <v>1484</v>
      </c>
      <c r="F165" s="20">
        <v>1456</v>
      </c>
      <c r="G165" s="1"/>
      <c r="H165" s="20">
        <f t="shared" si="12"/>
        <v>-28</v>
      </c>
      <c r="I165" s="25">
        <f t="shared" si="13"/>
        <v>-1.8867924528301886E-2</v>
      </c>
    </row>
    <row r="166" spans="1:9" ht="22.5" x14ac:dyDescent="0.2">
      <c r="A166" s="1"/>
      <c r="B166" s="306"/>
      <c r="C166" s="306"/>
      <c r="D166" s="19" t="s">
        <v>40</v>
      </c>
      <c r="E166" s="20">
        <v>73</v>
      </c>
      <c r="F166" s="20">
        <v>55</v>
      </c>
      <c r="G166" s="1"/>
      <c r="H166" s="20">
        <f t="shared" si="12"/>
        <v>-18</v>
      </c>
      <c r="I166" s="25">
        <f t="shared" si="13"/>
        <v>-0.24657534246575341</v>
      </c>
    </row>
    <row r="167" spans="1:9" x14ac:dyDescent="0.2">
      <c r="A167" s="1"/>
      <c r="B167" s="306"/>
      <c r="C167" s="307" t="s">
        <v>102</v>
      </c>
      <c r="D167" s="308"/>
      <c r="E167" s="34">
        <v>1557</v>
      </c>
      <c r="F167" s="34">
        <v>1511</v>
      </c>
      <c r="G167" s="1"/>
      <c r="H167" s="34">
        <f t="shared" si="12"/>
        <v>-46</v>
      </c>
      <c r="I167" s="37">
        <f t="shared" si="13"/>
        <v>-2.9543994861913937E-2</v>
      </c>
    </row>
    <row r="168" spans="1:9" x14ac:dyDescent="0.2">
      <c r="A168" s="1"/>
      <c r="B168" s="282" t="s">
        <v>349</v>
      </c>
      <c r="C168" s="305"/>
      <c r="D168" s="305"/>
      <c r="E168" s="261">
        <v>15311</v>
      </c>
      <c r="F168" s="261">
        <v>15518</v>
      </c>
      <c r="G168" s="1"/>
      <c r="H168" s="261">
        <f t="shared" si="12"/>
        <v>207</v>
      </c>
      <c r="I168" s="262">
        <f t="shared" si="13"/>
        <v>1.3519691724903663E-2</v>
      </c>
    </row>
    <row r="169" spans="1:9" x14ac:dyDescent="0.2">
      <c r="A169" s="1"/>
      <c r="B169" s="284" t="s">
        <v>350</v>
      </c>
      <c r="C169" s="284" t="s">
        <v>112</v>
      </c>
      <c r="D169" s="19" t="s">
        <v>140</v>
      </c>
      <c r="E169" s="20">
        <v>453</v>
      </c>
      <c r="F169" s="20">
        <v>524</v>
      </c>
      <c r="G169" s="1"/>
      <c r="H169" s="20">
        <f t="shared" si="12"/>
        <v>71</v>
      </c>
      <c r="I169" s="25">
        <f t="shared" si="13"/>
        <v>0.15673289183222958</v>
      </c>
    </row>
    <row r="170" spans="1:9" x14ac:dyDescent="0.2">
      <c r="A170" s="1"/>
      <c r="B170" s="306"/>
      <c r="C170" s="306"/>
      <c r="D170" s="19" t="s">
        <v>141</v>
      </c>
      <c r="E170" s="20">
        <v>955</v>
      </c>
      <c r="F170" s="20">
        <v>1021</v>
      </c>
      <c r="G170" s="1"/>
      <c r="H170" s="20">
        <f t="shared" si="12"/>
        <v>66</v>
      </c>
      <c r="I170" s="25">
        <f t="shared" si="13"/>
        <v>6.9109947643979056E-2</v>
      </c>
    </row>
    <row r="171" spans="1:9" x14ac:dyDescent="0.2">
      <c r="A171" s="1"/>
      <c r="B171" s="306"/>
      <c r="C171" s="307" t="s">
        <v>118</v>
      </c>
      <c r="D171" s="308"/>
      <c r="E171" s="34">
        <v>1408</v>
      </c>
      <c r="F171" s="34">
        <v>1545</v>
      </c>
      <c r="G171" s="1"/>
      <c r="H171" s="34">
        <f t="shared" si="12"/>
        <v>137</v>
      </c>
      <c r="I171" s="37">
        <f t="shared" si="13"/>
        <v>9.7301136363636367E-2</v>
      </c>
    </row>
    <row r="172" spans="1:9" ht="33.75" x14ac:dyDescent="0.2">
      <c r="A172" s="1"/>
      <c r="B172" s="306"/>
      <c r="C172" s="284" t="s">
        <v>111</v>
      </c>
      <c r="D172" s="19" t="s">
        <v>12</v>
      </c>
      <c r="E172" s="20">
        <v>409</v>
      </c>
      <c r="F172" s="20">
        <v>485</v>
      </c>
      <c r="G172" s="1"/>
      <c r="H172" s="20">
        <f t="shared" si="12"/>
        <v>76</v>
      </c>
      <c r="I172" s="25">
        <f t="shared" si="13"/>
        <v>0.18581907090464547</v>
      </c>
    </row>
    <row r="173" spans="1:9" x14ac:dyDescent="0.2">
      <c r="A173" s="1"/>
      <c r="B173" s="306"/>
      <c r="C173" s="306"/>
      <c r="D173" s="19" t="s">
        <v>10</v>
      </c>
      <c r="E173" s="20">
        <v>521</v>
      </c>
      <c r="F173" s="20">
        <v>497</v>
      </c>
      <c r="G173" s="1"/>
      <c r="H173" s="20">
        <f t="shared" si="12"/>
        <v>-24</v>
      </c>
      <c r="I173" s="25">
        <f t="shared" si="13"/>
        <v>-4.6065259117082535E-2</v>
      </c>
    </row>
    <row r="174" spans="1:9" x14ac:dyDescent="0.2">
      <c r="A174" s="1"/>
      <c r="B174" s="306"/>
      <c r="C174" s="306"/>
      <c r="D174" s="19" t="s">
        <v>175</v>
      </c>
      <c r="E174" s="20">
        <v>200</v>
      </c>
      <c r="F174" s="20">
        <v>181</v>
      </c>
      <c r="G174" s="1"/>
      <c r="H174" s="20">
        <f t="shared" si="12"/>
        <v>-19</v>
      </c>
      <c r="I174" s="25">
        <f t="shared" si="13"/>
        <v>-9.5000000000000001E-2</v>
      </c>
    </row>
    <row r="175" spans="1:9" x14ac:dyDescent="0.2">
      <c r="A175" s="1"/>
      <c r="B175" s="306"/>
      <c r="C175" s="307" t="s">
        <v>119</v>
      </c>
      <c r="D175" s="308"/>
      <c r="E175" s="34">
        <v>1130</v>
      </c>
      <c r="F175" s="34">
        <v>1163</v>
      </c>
      <c r="G175" s="1"/>
      <c r="H175" s="34">
        <f t="shared" si="12"/>
        <v>33</v>
      </c>
      <c r="I175" s="37">
        <f t="shared" si="13"/>
        <v>2.9203539823008849E-2</v>
      </c>
    </row>
    <row r="176" spans="1:9" x14ac:dyDescent="0.2">
      <c r="A176" s="1"/>
      <c r="B176" s="306"/>
      <c r="C176" s="284" t="s">
        <v>110</v>
      </c>
      <c r="D176" s="19" t="s">
        <v>15</v>
      </c>
      <c r="E176" s="20">
        <v>1126</v>
      </c>
      <c r="F176" s="20">
        <v>1118</v>
      </c>
      <c r="G176" s="1"/>
      <c r="H176" s="20">
        <f t="shared" si="12"/>
        <v>-8</v>
      </c>
      <c r="I176" s="25">
        <f t="shared" si="13"/>
        <v>-7.104795737122558E-3</v>
      </c>
    </row>
    <row r="177" spans="1:9" x14ac:dyDescent="0.2">
      <c r="A177" s="1"/>
      <c r="B177" s="306"/>
      <c r="C177" s="306"/>
      <c r="D177" s="19" t="s">
        <v>394</v>
      </c>
      <c r="E177" s="20">
        <v>759</v>
      </c>
      <c r="F177" s="20">
        <v>829</v>
      </c>
      <c r="G177" s="1"/>
      <c r="H177" s="20">
        <f t="shared" si="12"/>
        <v>70</v>
      </c>
      <c r="I177" s="25">
        <f t="shared" si="13"/>
        <v>9.22266139657444E-2</v>
      </c>
    </row>
    <row r="178" spans="1:9" x14ac:dyDescent="0.2">
      <c r="A178" s="1"/>
      <c r="B178" s="306"/>
      <c r="C178" s="306"/>
      <c r="D178" s="19" t="s">
        <v>6</v>
      </c>
      <c r="E178" s="20">
        <v>1829</v>
      </c>
      <c r="F178" s="20">
        <v>1835</v>
      </c>
      <c r="G178" s="1"/>
      <c r="H178" s="20">
        <f t="shared" si="12"/>
        <v>6</v>
      </c>
      <c r="I178" s="25">
        <f t="shared" si="13"/>
        <v>3.2804811372334607E-3</v>
      </c>
    </row>
    <row r="179" spans="1:9" x14ac:dyDescent="0.2">
      <c r="A179" s="1"/>
      <c r="B179" s="306"/>
      <c r="C179" s="307" t="s">
        <v>120</v>
      </c>
      <c r="D179" s="308"/>
      <c r="E179" s="34">
        <v>3714</v>
      </c>
      <c r="F179" s="34">
        <v>3782</v>
      </c>
      <c r="G179" s="1"/>
      <c r="H179" s="34">
        <f t="shared" si="12"/>
        <v>68</v>
      </c>
      <c r="I179" s="37">
        <f t="shared" si="13"/>
        <v>1.830910070005385E-2</v>
      </c>
    </row>
    <row r="180" spans="1:9" x14ac:dyDescent="0.2">
      <c r="A180" s="1"/>
      <c r="B180" s="306"/>
      <c r="C180" s="284" t="s">
        <v>40</v>
      </c>
      <c r="D180" s="19" t="s">
        <v>395</v>
      </c>
      <c r="E180" s="20">
        <v>673</v>
      </c>
      <c r="F180" s="20">
        <v>700</v>
      </c>
      <c r="G180" s="1"/>
      <c r="H180" s="20">
        <f t="shared" si="12"/>
        <v>27</v>
      </c>
      <c r="I180" s="25">
        <f t="shared" si="13"/>
        <v>4.0118870728083213E-2</v>
      </c>
    </row>
    <row r="181" spans="1:9" ht="22.5" x14ac:dyDescent="0.2">
      <c r="A181" s="1"/>
      <c r="B181" s="306"/>
      <c r="C181" s="306"/>
      <c r="D181" s="19" t="s">
        <v>40</v>
      </c>
      <c r="E181" s="20">
        <v>103</v>
      </c>
      <c r="F181" s="20">
        <v>100</v>
      </c>
      <c r="G181" s="1"/>
      <c r="H181" s="20">
        <f t="shared" si="12"/>
        <v>-3</v>
      </c>
      <c r="I181" s="25">
        <f t="shared" si="13"/>
        <v>-2.9126213592233011E-2</v>
      </c>
    </row>
    <row r="182" spans="1:9" x14ac:dyDescent="0.2">
      <c r="A182" s="1"/>
      <c r="B182" s="306"/>
      <c r="C182" s="307" t="s">
        <v>102</v>
      </c>
      <c r="D182" s="308"/>
      <c r="E182" s="34">
        <v>776</v>
      </c>
      <c r="F182" s="34">
        <v>800</v>
      </c>
      <c r="G182" s="1"/>
      <c r="H182" s="34">
        <f t="shared" si="12"/>
        <v>24</v>
      </c>
      <c r="I182" s="37">
        <f t="shared" si="13"/>
        <v>3.0927835051546393E-2</v>
      </c>
    </row>
    <row r="183" spans="1:9" x14ac:dyDescent="0.2">
      <c r="A183" s="1"/>
      <c r="B183" s="282" t="s">
        <v>351</v>
      </c>
      <c r="C183" s="305"/>
      <c r="D183" s="305"/>
      <c r="E183" s="261">
        <v>7028</v>
      </c>
      <c r="F183" s="261">
        <v>7290</v>
      </c>
      <c r="G183" s="1"/>
      <c r="H183" s="261">
        <f t="shared" si="12"/>
        <v>262</v>
      </c>
      <c r="I183" s="262">
        <f t="shared" si="13"/>
        <v>3.7279453614114971E-2</v>
      </c>
    </row>
    <row r="184" spans="1:9" ht="33.75" x14ac:dyDescent="0.2">
      <c r="A184" s="1"/>
      <c r="B184" s="284" t="s">
        <v>352</v>
      </c>
      <c r="C184" s="284" t="s">
        <v>111</v>
      </c>
      <c r="D184" s="19" t="s">
        <v>12</v>
      </c>
      <c r="E184" s="20">
        <v>11</v>
      </c>
      <c r="F184" s="20">
        <v>8</v>
      </c>
      <c r="G184" s="1"/>
      <c r="H184" s="20">
        <f t="shared" si="12"/>
        <v>-3</v>
      </c>
      <c r="I184" s="25">
        <f t="shared" si="13"/>
        <v>-0.27272727272727271</v>
      </c>
    </row>
    <row r="185" spans="1:9" x14ac:dyDescent="0.2">
      <c r="A185" s="1"/>
      <c r="B185" s="306"/>
      <c r="C185" s="306"/>
      <c r="D185" s="19" t="s">
        <v>10</v>
      </c>
      <c r="E185" s="20">
        <v>27</v>
      </c>
      <c r="F185" s="20">
        <v>23</v>
      </c>
      <c r="G185" s="1"/>
      <c r="H185" s="20">
        <f t="shared" si="12"/>
        <v>-4</v>
      </c>
      <c r="I185" s="25">
        <f t="shared" si="13"/>
        <v>-0.14814814814814814</v>
      </c>
    </row>
    <row r="186" spans="1:9" x14ac:dyDescent="0.2">
      <c r="A186" s="1"/>
      <c r="B186" s="306"/>
      <c r="C186" s="307" t="s">
        <v>119</v>
      </c>
      <c r="D186" s="308"/>
      <c r="E186" s="34">
        <v>38</v>
      </c>
      <c r="F186" s="34">
        <v>31</v>
      </c>
      <c r="G186" s="1"/>
      <c r="H186" s="34">
        <f t="shared" si="12"/>
        <v>-7</v>
      </c>
      <c r="I186" s="37">
        <f t="shared" si="13"/>
        <v>-0.18421052631578946</v>
      </c>
    </row>
    <row r="187" spans="1:9" x14ac:dyDescent="0.2">
      <c r="A187" s="1"/>
      <c r="B187" s="306"/>
      <c r="C187" s="284" t="s">
        <v>110</v>
      </c>
      <c r="D187" s="19" t="s">
        <v>15</v>
      </c>
      <c r="E187" s="20">
        <v>44</v>
      </c>
      <c r="F187" s="20">
        <v>58</v>
      </c>
      <c r="G187" s="1"/>
      <c r="H187" s="20">
        <f t="shared" si="12"/>
        <v>14</v>
      </c>
      <c r="I187" s="25">
        <f t="shared" si="13"/>
        <v>0.31818181818181818</v>
      </c>
    </row>
    <row r="188" spans="1:9" x14ac:dyDescent="0.2">
      <c r="A188" s="1"/>
      <c r="B188" s="306"/>
      <c r="C188" s="306"/>
      <c r="D188" s="19" t="s">
        <v>6</v>
      </c>
      <c r="E188" s="20">
        <v>105</v>
      </c>
      <c r="F188" s="20">
        <v>88</v>
      </c>
      <c r="G188" s="1"/>
      <c r="H188" s="20">
        <f t="shared" ref="H188:H251" si="14">F188-E188</f>
        <v>-17</v>
      </c>
      <c r="I188" s="25">
        <f t="shared" ref="I188:I251" si="15">H188/E188</f>
        <v>-0.16190476190476191</v>
      </c>
    </row>
    <row r="189" spans="1:9" x14ac:dyDescent="0.2">
      <c r="A189" s="1"/>
      <c r="B189" s="306"/>
      <c r="C189" s="307" t="s">
        <v>120</v>
      </c>
      <c r="D189" s="308"/>
      <c r="E189" s="34">
        <v>149</v>
      </c>
      <c r="F189" s="34">
        <v>146</v>
      </c>
      <c r="G189" s="1"/>
      <c r="H189" s="34">
        <f t="shared" si="14"/>
        <v>-3</v>
      </c>
      <c r="I189" s="37">
        <f t="shared" si="15"/>
        <v>-2.0134228187919462E-2</v>
      </c>
    </row>
    <row r="190" spans="1:9" x14ac:dyDescent="0.2">
      <c r="A190" s="1"/>
      <c r="B190" s="306"/>
      <c r="C190" s="28" t="s">
        <v>40</v>
      </c>
      <c r="D190" s="19" t="s">
        <v>395</v>
      </c>
      <c r="E190" s="20">
        <v>46</v>
      </c>
      <c r="F190" s="20">
        <v>61</v>
      </c>
      <c r="G190" s="1"/>
      <c r="H190" s="20">
        <f t="shared" si="14"/>
        <v>15</v>
      </c>
      <c r="I190" s="25">
        <f t="shared" si="15"/>
        <v>0.32608695652173914</v>
      </c>
    </row>
    <row r="191" spans="1:9" x14ac:dyDescent="0.2">
      <c r="A191" s="1"/>
      <c r="B191" s="306"/>
      <c r="C191" s="307" t="s">
        <v>102</v>
      </c>
      <c r="D191" s="308"/>
      <c r="E191" s="34">
        <v>46</v>
      </c>
      <c r="F191" s="34">
        <v>61</v>
      </c>
      <c r="G191" s="1"/>
      <c r="H191" s="34">
        <f t="shared" si="14"/>
        <v>15</v>
      </c>
      <c r="I191" s="37">
        <f t="shared" si="15"/>
        <v>0.32608695652173914</v>
      </c>
    </row>
    <row r="192" spans="1:9" x14ac:dyDescent="0.2">
      <c r="A192" s="1"/>
      <c r="B192" s="282" t="s">
        <v>353</v>
      </c>
      <c r="C192" s="305"/>
      <c r="D192" s="305"/>
      <c r="E192" s="261">
        <v>233</v>
      </c>
      <c r="F192" s="261">
        <v>238</v>
      </c>
      <c r="G192" s="1"/>
      <c r="H192" s="261">
        <f t="shared" si="14"/>
        <v>5</v>
      </c>
      <c r="I192" s="262">
        <f t="shared" si="15"/>
        <v>2.1459227467811159E-2</v>
      </c>
    </row>
    <row r="193" spans="1:9" x14ac:dyDescent="0.2">
      <c r="A193" s="1"/>
      <c r="B193" s="284" t="s">
        <v>354</v>
      </c>
      <c r="C193" s="284" t="s">
        <v>112</v>
      </c>
      <c r="D193" s="19" t="s">
        <v>140</v>
      </c>
      <c r="E193" s="20">
        <v>394</v>
      </c>
      <c r="F193" s="20">
        <v>406</v>
      </c>
      <c r="G193" s="1"/>
      <c r="H193" s="20">
        <f t="shared" si="14"/>
        <v>12</v>
      </c>
      <c r="I193" s="25">
        <f t="shared" si="15"/>
        <v>3.0456852791878174E-2</v>
      </c>
    </row>
    <row r="194" spans="1:9" x14ac:dyDescent="0.2">
      <c r="A194" s="1"/>
      <c r="B194" s="306"/>
      <c r="C194" s="306"/>
      <c r="D194" s="19" t="s">
        <v>141</v>
      </c>
      <c r="E194" s="20">
        <v>1007</v>
      </c>
      <c r="F194" s="20">
        <v>1025</v>
      </c>
      <c r="G194" s="1"/>
      <c r="H194" s="20">
        <f t="shared" si="14"/>
        <v>18</v>
      </c>
      <c r="I194" s="25">
        <f t="shared" si="15"/>
        <v>1.7874875868917579E-2</v>
      </c>
    </row>
    <row r="195" spans="1:9" x14ac:dyDescent="0.2">
      <c r="A195" s="1"/>
      <c r="B195" s="306"/>
      <c r="C195" s="307" t="s">
        <v>118</v>
      </c>
      <c r="D195" s="308"/>
      <c r="E195" s="34">
        <v>1401</v>
      </c>
      <c r="F195" s="34">
        <v>1431</v>
      </c>
      <c r="G195" s="1"/>
      <c r="H195" s="34">
        <f t="shared" si="14"/>
        <v>30</v>
      </c>
      <c r="I195" s="37">
        <f t="shared" si="15"/>
        <v>2.1413276231263382E-2</v>
      </c>
    </row>
    <row r="196" spans="1:9" ht="33.75" x14ac:dyDescent="0.2">
      <c r="A196" s="1"/>
      <c r="B196" s="306"/>
      <c r="C196" s="284" t="s">
        <v>111</v>
      </c>
      <c r="D196" s="19" t="s">
        <v>12</v>
      </c>
      <c r="E196" s="20">
        <v>573</v>
      </c>
      <c r="F196" s="20">
        <v>506</v>
      </c>
      <c r="G196" s="1"/>
      <c r="H196" s="20">
        <f t="shared" si="14"/>
        <v>-67</v>
      </c>
      <c r="I196" s="25">
        <f t="shared" si="15"/>
        <v>-0.1169284467713787</v>
      </c>
    </row>
    <row r="197" spans="1:9" x14ac:dyDescent="0.2">
      <c r="A197" s="1"/>
      <c r="B197" s="306"/>
      <c r="C197" s="306"/>
      <c r="D197" s="19" t="s">
        <v>10</v>
      </c>
      <c r="E197" s="20">
        <v>827</v>
      </c>
      <c r="F197" s="20">
        <v>775</v>
      </c>
      <c r="G197" s="1"/>
      <c r="H197" s="20">
        <f t="shared" si="14"/>
        <v>-52</v>
      </c>
      <c r="I197" s="25">
        <f t="shared" si="15"/>
        <v>-6.2877871825876661E-2</v>
      </c>
    </row>
    <row r="198" spans="1:9" x14ac:dyDescent="0.2">
      <c r="A198" s="1"/>
      <c r="B198" s="306"/>
      <c r="C198" s="306"/>
      <c r="D198" s="19" t="s">
        <v>175</v>
      </c>
      <c r="E198" s="20">
        <v>202</v>
      </c>
      <c r="F198" s="20">
        <v>218</v>
      </c>
      <c r="G198" s="1"/>
      <c r="H198" s="20">
        <f t="shared" si="14"/>
        <v>16</v>
      </c>
      <c r="I198" s="25">
        <f t="shared" si="15"/>
        <v>7.9207920792079209E-2</v>
      </c>
    </row>
    <row r="199" spans="1:9" x14ac:dyDescent="0.2">
      <c r="A199" s="1"/>
      <c r="B199" s="306"/>
      <c r="C199" s="307" t="s">
        <v>119</v>
      </c>
      <c r="D199" s="308"/>
      <c r="E199" s="34">
        <v>1602</v>
      </c>
      <c r="F199" s="34">
        <v>1499</v>
      </c>
      <c r="G199" s="1"/>
      <c r="H199" s="34">
        <f t="shared" si="14"/>
        <v>-103</v>
      </c>
      <c r="I199" s="37">
        <f t="shared" si="15"/>
        <v>-6.4294631710362052E-2</v>
      </c>
    </row>
    <row r="200" spans="1:9" x14ac:dyDescent="0.2">
      <c r="A200" s="1"/>
      <c r="B200" s="306"/>
      <c r="C200" s="284" t="s">
        <v>110</v>
      </c>
      <c r="D200" s="19" t="s">
        <v>15</v>
      </c>
      <c r="E200" s="20">
        <v>1342</v>
      </c>
      <c r="F200" s="20">
        <v>1343</v>
      </c>
      <c r="G200" s="1"/>
      <c r="H200" s="20">
        <f t="shared" si="14"/>
        <v>1</v>
      </c>
      <c r="I200" s="25">
        <f t="shared" si="15"/>
        <v>7.4515648286140089E-4</v>
      </c>
    </row>
    <row r="201" spans="1:9" x14ac:dyDescent="0.2">
      <c r="A201" s="1"/>
      <c r="B201" s="306"/>
      <c r="C201" s="306"/>
      <c r="D201" s="19" t="s">
        <v>394</v>
      </c>
      <c r="E201" s="20">
        <v>518</v>
      </c>
      <c r="F201" s="20">
        <v>583</v>
      </c>
      <c r="G201" s="1"/>
      <c r="H201" s="20">
        <f t="shared" si="14"/>
        <v>65</v>
      </c>
      <c r="I201" s="25">
        <f t="shared" si="15"/>
        <v>0.12548262548262548</v>
      </c>
    </row>
    <row r="202" spans="1:9" x14ac:dyDescent="0.2">
      <c r="A202" s="1"/>
      <c r="B202" s="306"/>
      <c r="C202" s="306"/>
      <c r="D202" s="19" t="s">
        <v>6</v>
      </c>
      <c r="E202" s="20">
        <v>2226</v>
      </c>
      <c r="F202" s="20">
        <v>2212</v>
      </c>
      <c r="G202" s="1"/>
      <c r="H202" s="20">
        <f t="shared" si="14"/>
        <v>-14</v>
      </c>
      <c r="I202" s="25">
        <f t="shared" si="15"/>
        <v>-6.2893081761006293E-3</v>
      </c>
    </row>
    <row r="203" spans="1:9" x14ac:dyDescent="0.2">
      <c r="A203" s="1"/>
      <c r="B203" s="306"/>
      <c r="C203" s="307" t="s">
        <v>120</v>
      </c>
      <c r="D203" s="308"/>
      <c r="E203" s="34">
        <v>4086</v>
      </c>
      <c r="F203" s="34">
        <v>4138</v>
      </c>
      <c r="G203" s="1"/>
      <c r="H203" s="34">
        <f t="shared" si="14"/>
        <v>52</v>
      </c>
      <c r="I203" s="37">
        <f t="shared" si="15"/>
        <v>1.2726382770435633E-2</v>
      </c>
    </row>
    <row r="204" spans="1:9" x14ac:dyDescent="0.2">
      <c r="A204" s="1"/>
      <c r="B204" s="306"/>
      <c r="C204" s="28" t="s">
        <v>40</v>
      </c>
      <c r="D204" s="19" t="s">
        <v>395</v>
      </c>
      <c r="E204" s="20">
        <v>1187</v>
      </c>
      <c r="F204" s="20">
        <v>1151</v>
      </c>
      <c r="G204" s="1"/>
      <c r="H204" s="20">
        <f t="shared" si="14"/>
        <v>-36</v>
      </c>
      <c r="I204" s="25">
        <f t="shared" si="15"/>
        <v>-3.0328559393428812E-2</v>
      </c>
    </row>
    <row r="205" spans="1:9" x14ac:dyDescent="0.2">
      <c r="A205" s="1"/>
      <c r="B205" s="306"/>
      <c r="C205" s="307" t="s">
        <v>102</v>
      </c>
      <c r="D205" s="308"/>
      <c r="E205" s="34">
        <v>1187</v>
      </c>
      <c r="F205" s="34">
        <v>1151</v>
      </c>
      <c r="G205" s="1"/>
      <c r="H205" s="34">
        <f t="shared" si="14"/>
        <v>-36</v>
      </c>
      <c r="I205" s="37">
        <f t="shared" si="15"/>
        <v>-3.0328559393428812E-2</v>
      </c>
    </row>
    <row r="206" spans="1:9" x14ac:dyDescent="0.2">
      <c r="A206" s="1"/>
      <c r="B206" s="282" t="s">
        <v>355</v>
      </c>
      <c r="C206" s="305"/>
      <c r="D206" s="305"/>
      <c r="E206" s="261">
        <v>8276</v>
      </c>
      <c r="F206" s="261">
        <v>8219</v>
      </c>
      <c r="G206" s="1"/>
      <c r="H206" s="261">
        <f t="shared" si="14"/>
        <v>-57</v>
      </c>
      <c r="I206" s="262">
        <f t="shared" si="15"/>
        <v>-6.8873852102464958E-3</v>
      </c>
    </row>
    <row r="207" spans="1:9" x14ac:dyDescent="0.2">
      <c r="A207" s="1"/>
      <c r="B207" s="284" t="s">
        <v>356</v>
      </c>
      <c r="C207" s="284" t="s">
        <v>112</v>
      </c>
      <c r="D207" s="19" t="s">
        <v>140</v>
      </c>
      <c r="E207" s="20">
        <v>54</v>
      </c>
      <c r="F207" s="20">
        <v>44</v>
      </c>
      <c r="G207" s="1"/>
      <c r="H207" s="20">
        <f t="shared" si="14"/>
        <v>-10</v>
      </c>
      <c r="I207" s="25">
        <f t="shared" si="15"/>
        <v>-0.18518518518518517</v>
      </c>
    </row>
    <row r="208" spans="1:9" x14ac:dyDescent="0.2">
      <c r="A208" s="1"/>
      <c r="B208" s="306"/>
      <c r="C208" s="306"/>
      <c r="D208" s="19" t="s">
        <v>141</v>
      </c>
      <c r="E208" s="20">
        <v>77</v>
      </c>
      <c r="F208" s="20">
        <v>103</v>
      </c>
      <c r="G208" s="1"/>
      <c r="H208" s="20">
        <f t="shared" si="14"/>
        <v>26</v>
      </c>
      <c r="I208" s="25">
        <f t="shared" si="15"/>
        <v>0.33766233766233766</v>
      </c>
    </row>
    <row r="209" spans="1:9" x14ac:dyDescent="0.2">
      <c r="A209" s="1"/>
      <c r="B209" s="306"/>
      <c r="C209" s="307" t="s">
        <v>118</v>
      </c>
      <c r="D209" s="308"/>
      <c r="E209" s="34">
        <v>131</v>
      </c>
      <c r="F209" s="34">
        <v>147</v>
      </c>
      <c r="G209" s="1"/>
      <c r="H209" s="34">
        <f t="shared" si="14"/>
        <v>16</v>
      </c>
      <c r="I209" s="37">
        <f t="shared" si="15"/>
        <v>0.12213740458015267</v>
      </c>
    </row>
    <row r="210" spans="1:9" ht="33.75" x14ac:dyDescent="0.2">
      <c r="A210" s="1"/>
      <c r="B210" s="306"/>
      <c r="C210" s="284" t="s">
        <v>111</v>
      </c>
      <c r="D210" s="19" t="s">
        <v>12</v>
      </c>
      <c r="E210" s="20">
        <v>30</v>
      </c>
      <c r="F210" s="20">
        <v>25</v>
      </c>
      <c r="G210" s="1"/>
      <c r="H210" s="20">
        <f t="shared" si="14"/>
        <v>-5</v>
      </c>
      <c r="I210" s="25">
        <f t="shared" si="15"/>
        <v>-0.16666666666666666</v>
      </c>
    </row>
    <row r="211" spans="1:9" x14ac:dyDescent="0.2">
      <c r="A211" s="1"/>
      <c r="B211" s="306"/>
      <c r="C211" s="306"/>
      <c r="D211" s="19" t="s">
        <v>10</v>
      </c>
      <c r="E211" s="20">
        <v>29</v>
      </c>
      <c r="F211" s="20">
        <v>36</v>
      </c>
      <c r="G211" s="1"/>
      <c r="H211" s="20">
        <f t="shared" si="14"/>
        <v>7</v>
      </c>
      <c r="I211" s="25">
        <f t="shared" si="15"/>
        <v>0.2413793103448276</v>
      </c>
    </row>
    <row r="212" spans="1:9" x14ac:dyDescent="0.2">
      <c r="A212" s="1"/>
      <c r="B212" s="306"/>
      <c r="C212" s="306"/>
      <c r="D212" s="19" t="s">
        <v>175</v>
      </c>
      <c r="E212" s="20">
        <v>23</v>
      </c>
      <c r="F212" s="20">
        <v>14</v>
      </c>
      <c r="G212" s="1"/>
      <c r="H212" s="20">
        <f t="shared" si="14"/>
        <v>-9</v>
      </c>
      <c r="I212" s="25">
        <f t="shared" si="15"/>
        <v>-0.39130434782608697</v>
      </c>
    </row>
    <row r="213" spans="1:9" x14ac:dyDescent="0.2">
      <c r="A213" s="1"/>
      <c r="B213" s="306"/>
      <c r="C213" s="307" t="s">
        <v>119</v>
      </c>
      <c r="D213" s="308"/>
      <c r="E213" s="34">
        <v>82</v>
      </c>
      <c r="F213" s="34">
        <v>75</v>
      </c>
      <c r="G213" s="1"/>
      <c r="H213" s="34">
        <f t="shared" si="14"/>
        <v>-7</v>
      </c>
      <c r="I213" s="37">
        <f t="shared" si="15"/>
        <v>-8.5365853658536592E-2</v>
      </c>
    </row>
    <row r="214" spans="1:9" x14ac:dyDescent="0.2">
      <c r="A214" s="1"/>
      <c r="B214" s="306"/>
      <c r="C214" s="284" t="s">
        <v>110</v>
      </c>
      <c r="D214" s="19" t="s">
        <v>15</v>
      </c>
      <c r="E214" s="20">
        <v>141</v>
      </c>
      <c r="F214" s="20">
        <v>140</v>
      </c>
      <c r="G214" s="1"/>
      <c r="H214" s="20">
        <f t="shared" si="14"/>
        <v>-1</v>
      </c>
      <c r="I214" s="25">
        <f t="shared" si="15"/>
        <v>-7.0921985815602835E-3</v>
      </c>
    </row>
    <row r="215" spans="1:9" x14ac:dyDescent="0.2">
      <c r="A215" s="1"/>
      <c r="B215" s="306"/>
      <c r="C215" s="306"/>
      <c r="D215" s="19" t="s">
        <v>394</v>
      </c>
      <c r="E215" s="20">
        <v>72</v>
      </c>
      <c r="F215" s="20">
        <v>48</v>
      </c>
      <c r="G215" s="1"/>
      <c r="H215" s="20">
        <f t="shared" si="14"/>
        <v>-24</v>
      </c>
      <c r="I215" s="25">
        <f t="shared" si="15"/>
        <v>-0.33333333333333331</v>
      </c>
    </row>
    <row r="216" spans="1:9" x14ac:dyDescent="0.2">
      <c r="A216" s="1"/>
      <c r="B216" s="306"/>
      <c r="C216" s="306"/>
      <c r="D216" s="19" t="s">
        <v>6</v>
      </c>
      <c r="E216" s="20">
        <v>349</v>
      </c>
      <c r="F216" s="20">
        <v>292</v>
      </c>
      <c r="G216" s="1"/>
      <c r="H216" s="20">
        <f t="shared" si="14"/>
        <v>-57</v>
      </c>
      <c r="I216" s="25">
        <f t="shared" si="15"/>
        <v>-0.16332378223495703</v>
      </c>
    </row>
    <row r="217" spans="1:9" x14ac:dyDescent="0.2">
      <c r="A217" s="1"/>
      <c r="B217" s="306"/>
      <c r="C217" s="307" t="s">
        <v>120</v>
      </c>
      <c r="D217" s="308"/>
      <c r="E217" s="34">
        <v>562</v>
      </c>
      <c r="F217" s="34">
        <v>480</v>
      </c>
      <c r="G217" s="1"/>
      <c r="H217" s="34">
        <f t="shared" si="14"/>
        <v>-82</v>
      </c>
      <c r="I217" s="37">
        <f t="shared" si="15"/>
        <v>-0.14590747330960854</v>
      </c>
    </row>
    <row r="218" spans="1:9" x14ac:dyDescent="0.2">
      <c r="A218" s="1"/>
      <c r="B218" s="306"/>
      <c r="C218" s="28" t="s">
        <v>40</v>
      </c>
      <c r="D218" s="19" t="s">
        <v>395</v>
      </c>
      <c r="E218" s="20">
        <v>77</v>
      </c>
      <c r="F218" s="20">
        <v>64</v>
      </c>
      <c r="G218" s="1"/>
      <c r="H218" s="20">
        <f t="shared" si="14"/>
        <v>-13</v>
      </c>
      <c r="I218" s="25">
        <f t="shared" si="15"/>
        <v>-0.16883116883116883</v>
      </c>
    </row>
    <row r="219" spans="1:9" x14ac:dyDescent="0.2">
      <c r="A219" s="1"/>
      <c r="B219" s="306"/>
      <c r="C219" s="307" t="s">
        <v>102</v>
      </c>
      <c r="D219" s="308"/>
      <c r="E219" s="34">
        <v>77</v>
      </c>
      <c r="F219" s="34">
        <v>64</v>
      </c>
      <c r="G219" s="1"/>
      <c r="H219" s="34">
        <f t="shared" si="14"/>
        <v>-13</v>
      </c>
      <c r="I219" s="37">
        <f t="shared" si="15"/>
        <v>-0.16883116883116883</v>
      </c>
    </row>
    <row r="220" spans="1:9" x14ac:dyDescent="0.2">
      <c r="A220" s="1"/>
      <c r="B220" s="282" t="s">
        <v>357</v>
      </c>
      <c r="C220" s="305"/>
      <c r="D220" s="305"/>
      <c r="E220" s="261">
        <v>852</v>
      </c>
      <c r="F220" s="261">
        <v>766</v>
      </c>
      <c r="G220" s="1"/>
      <c r="H220" s="261">
        <f t="shared" si="14"/>
        <v>-86</v>
      </c>
      <c r="I220" s="262">
        <f t="shared" si="15"/>
        <v>-0.10093896713615023</v>
      </c>
    </row>
    <row r="221" spans="1:9" x14ac:dyDescent="0.2">
      <c r="A221" s="1"/>
      <c r="B221" s="284" t="s">
        <v>358</v>
      </c>
      <c r="C221" s="284" t="s">
        <v>112</v>
      </c>
      <c r="D221" s="19" t="s">
        <v>140</v>
      </c>
      <c r="E221" s="20">
        <v>55</v>
      </c>
      <c r="F221" s="20">
        <v>49</v>
      </c>
      <c r="G221" s="1"/>
      <c r="H221" s="20">
        <f t="shared" si="14"/>
        <v>-6</v>
      </c>
      <c r="I221" s="25">
        <f t="shared" si="15"/>
        <v>-0.10909090909090909</v>
      </c>
    </row>
    <row r="222" spans="1:9" x14ac:dyDescent="0.2">
      <c r="A222" s="1"/>
      <c r="B222" s="306"/>
      <c r="C222" s="306"/>
      <c r="D222" s="19" t="s">
        <v>141</v>
      </c>
      <c r="E222" s="20">
        <v>79</v>
      </c>
      <c r="F222" s="20">
        <v>82</v>
      </c>
      <c r="G222" s="1"/>
      <c r="H222" s="20">
        <f t="shared" si="14"/>
        <v>3</v>
      </c>
      <c r="I222" s="25">
        <f t="shared" si="15"/>
        <v>3.7974683544303799E-2</v>
      </c>
    </row>
    <row r="223" spans="1:9" x14ac:dyDescent="0.2">
      <c r="A223" s="1"/>
      <c r="B223" s="306"/>
      <c r="C223" s="307" t="s">
        <v>118</v>
      </c>
      <c r="D223" s="308"/>
      <c r="E223" s="34">
        <v>134</v>
      </c>
      <c r="F223" s="34">
        <v>131</v>
      </c>
      <c r="G223" s="1"/>
      <c r="H223" s="34">
        <f t="shared" si="14"/>
        <v>-3</v>
      </c>
      <c r="I223" s="37">
        <f t="shared" si="15"/>
        <v>-2.2388059701492536E-2</v>
      </c>
    </row>
    <row r="224" spans="1:9" ht="33.75" x14ac:dyDescent="0.2">
      <c r="A224" s="1"/>
      <c r="B224" s="306"/>
      <c r="C224" s="284" t="s">
        <v>111</v>
      </c>
      <c r="D224" s="19" t="s">
        <v>12</v>
      </c>
      <c r="E224" s="20">
        <v>40</v>
      </c>
      <c r="F224" s="20">
        <v>45</v>
      </c>
      <c r="G224" s="1"/>
      <c r="H224" s="20">
        <f t="shared" si="14"/>
        <v>5</v>
      </c>
      <c r="I224" s="25">
        <f t="shared" si="15"/>
        <v>0.125</v>
      </c>
    </row>
    <row r="225" spans="1:9" x14ac:dyDescent="0.2">
      <c r="A225" s="1"/>
      <c r="B225" s="306"/>
      <c r="C225" s="306"/>
      <c r="D225" s="19" t="s">
        <v>10</v>
      </c>
      <c r="E225" s="20">
        <v>32</v>
      </c>
      <c r="F225" s="20">
        <v>24</v>
      </c>
      <c r="G225" s="1"/>
      <c r="H225" s="20">
        <f t="shared" si="14"/>
        <v>-8</v>
      </c>
      <c r="I225" s="25">
        <f t="shared" si="15"/>
        <v>-0.25</v>
      </c>
    </row>
    <row r="226" spans="1:9" x14ac:dyDescent="0.2">
      <c r="A226" s="1"/>
      <c r="B226" s="306"/>
      <c r="C226" s="306"/>
      <c r="D226" s="19" t="s">
        <v>175</v>
      </c>
      <c r="E226" s="20">
        <v>40</v>
      </c>
      <c r="F226" s="20">
        <v>45</v>
      </c>
      <c r="G226" s="1"/>
      <c r="H226" s="20">
        <f t="shared" si="14"/>
        <v>5</v>
      </c>
      <c r="I226" s="25">
        <f t="shared" si="15"/>
        <v>0.125</v>
      </c>
    </row>
    <row r="227" spans="1:9" x14ac:dyDescent="0.2">
      <c r="A227" s="1"/>
      <c r="B227" s="306"/>
      <c r="C227" s="307" t="s">
        <v>119</v>
      </c>
      <c r="D227" s="308"/>
      <c r="E227" s="34">
        <v>112</v>
      </c>
      <c r="F227" s="34">
        <v>114</v>
      </c>
      <c r="G227" s="1"/>
      <c r="H227" s="34">
        <f t="shared" si="14"/>
        <v>2</v>
      </c>
      <c r="I227" s="37">
        <f t="shared" si="15"/>
        <v>1.7857142857142856E-2</v>
      </c>
    </row>
    <row r="228" spans="1:9" x14ac:dyDescent="0.2">
      <c r="A228" s="1"/>
      <c r="B228" s="306"/>
      <c r="C228" s="284" t="s">
        <v>110</v>
      </c>
      <c r="D228" s="19" t="s">
        <v>15</v>
      </c>
      <c r="E228" s="20">
        <v>213</v>
      </c>
      <c r="F228" s="20">
        <v>208</v>
      </c>
      <c r="G228" s="1"/>
      <c r="H228" s="20">
        <f t="shared" si="14"/>
        <v>-5</v>
      </c>
      <c r="I228" s="25">
        <f t="shared" si="15"/>
        <v>-2.3474178403755867E-2</v>
      </c>
    </row>
    <row r="229" spans="1:9" x14ac:dyDescent="0.2">
      <c r="A229" s="1"/>
      <c r="B229" s="306"/>
      <c r="C229" s="306"/>
      <c r="D229" s="19" t="s">
        <v>394</v>
      </c>
      <c r="E229" s="20">
        <v>274</v>
      </c>
      <c r="F229" s="20">
        <v>329</v>
      </c>
      <c r="G229" s="1"/>
      <c r="H229" s="20">
        <f t="shared" si="14"/>
        <v>55</v>
      </c>
      <c r="I229" s="25">
        <f t="shared" si="15"/>
        <v>0.20072992700729927</v>
      </c>
    </row>
    <row r="230" spans="1:9" x14ac:dyDescent="0.2">
      <c r="A230" s="1"/>
      <c r="B230" s="306"/>
      <c r="C230" s="306"/>
      <c r="D230" s="19" t="s">
        <v>6</v>
      </c>
      <c r="E230" s="20">
        <v>357</v>
      </c>
      <c r="F230" s="20">
        <v>357</v>
      </c>
      <c r="G230" s="1"/>
      <c r="H230" s="20">
        <f t="shared" si="14"/>
        <v>0</v>
      </c>
      <c r="I230" s="25">
        <f t="shared" si="15"/>
        <v>0</v>
      </c>
    </row>
    <row r="231" spans="1:9" x14ac:dyDescent="0.2">
      <c r="A231" s="1"/>
      <c r="B231" s="306"/>
      <c r="C231" s="307" t="s">
        <v>120</v>
      </c>
      <c r="D231" s="308"/>
      <c r="E231" s="34">
        <v>844</v>
      </c>
      <c r="F231" s="34">
        <v>894</v>
      </c>
      <c r="G231" s="1"/>
      <c r="H231" s="34">
        <f t="shared" si="14"/>
        <v>50</v>
      </c>
      <c r="I231" s="37">
        <f t="shared" si="15"/>
        <v>5.9241706161137442E-2</v>
      </c>
    </row>
    <row r="232" spans="1:9" x14ac:dyDescent="0.2">
      <c r="A232" s="1"/>
      <c r="B232" s="306"/>
      <c r="C232" s="28" t="s">
        <v>40</v>
      </c>
      <c r="D232" s="19" t="s">
        <v>395</v>
      </c>
      <c r="E232" s="20">
        <v>76</v>
      </c>
      <c r="F232" s="20">
        <v>64</v>
      </c>
      <c r="G232" s="1"/>
      <c r="H232" s="20">
        <f t="shared" si="14"/>
        <v>-12</v>
      </c>
      <c r="I232" s="25">
        <f t="shared" si="15"/>
        <v>-0.15789473684210525</v>
      </c>
    </row>
    <row r="233" spans="1:9" x14ac:dyDescent="0.2">
      <c r="A233" s="1"/>
      <c r="B233" s="306"/>
      <c r="C233" s="307" t="s">
        <v>102</v>
      </c>
      <c r="D233" s="308"/>
      <c r="E233" s="34">
        <v>76</v>
      </c>
      <c r="F233" s="34">
        <v>64</v>
      </c>
      <c r="G233" s="1"/>
      <c r="H233" s="34">
        <f t="shared" si="14"/>
        <v>-12</v>
      </c>
      <c r="I233" s="37">
        <f t="shared" si="15"/>
        <v>-0.15789473684210525</v>
      </c>
    </row>
    <row r="234" spans="1:9" x14ac:dyDescent="0.2">
      <c r="A234" s="1"/>
      <c r="B234" s="282" t="s">
        <v>359</v>
      </c>
      <c r="C234" s="305"/>
      <c r="D234" s="305"/>
      <c r="E234" s="261">
        <v>1166</v>
      </c>
      <c r="F234" s="261">
        <v>1203</v>
      </c>
      <c r="G234" s="1"/>
      <c r="H234" s="261">
        <f t="shared" si="14"/>
        <v>37</v>
      </c>
      <c r="I234" s="262">
        <f t="shared" si="15"/>
        <v>3.1732418524871353E-2</v>
      </c>
    </row>
    <row r="235" spans="1:9" x14ac:dyDescent="0.2">
      <c r="A235" s="1"/>
      <c r="B235" s="284" t="s">
        <v>360</v>
      </c>
      <c r="C235" s="284" t="s">
        <v>112</v>
      </c>
      <c r="D235" s="19" t="s">
        <v>140</v>
      </c>
      <c r="E235" s="20">
        <v>701</v>
      </c>
      <c r="F235" s="20">
        <v>744</v>
      </c>
      <c r="G235" s="1"/>
      <c r="H235" s="20">
        <f t="shared" si="14"/>
        <v>43</v>
      </c>
      <c r="I235" s="25">
        <f t="shared" si="15"/>
        <v>6.1340941512125532E-2</v>
      </c>
    </row>
    <row r="236" spans="1:9" x14ac:dyDescent="0.2">
      <c r="A236" s="1"/>
      <c r="B236" s="306"/>
      <c r="C236" s="306"/>
      <c r="D236" s="19" t="s">
        <v>141</v>
      </c>
      <c r="E236" s="20">
        <v>1377</v>
      </c>
      <c r="F236" s="20">
        <v>1503</v>
      </c>
      <c r="G236" s="1"/>
      <c r="H236" s="20">
        <f t="shared" si="14"/>
        <v>126</v>
      </c>
      <c r="I236" s="25">
        <f t="shared" si="15"/>
        <v>9.1503267973856203E-2</v>
      </c>
    </row>
    <row r="237" spans="1:9" x14ac:dyDescent="0.2">
      <c r="A237" s="1"/>
      <c r="B237" s="306"/>
      <c r="C237" s="307" t="s">
        <v>118</v>
      </c>
      <c r="D237" s="308"/>
      <c r="E237" s="34">
        <v>2078</v>
      </c>
      <c r="F237" s="34">
        <v>2247</v>
      </c>
      <c r="G237" s="1"/>
      <c r="H237" s="34">
        <f t="shared" si="14"/>
        <v>169</v>
      </c>
      <c r="I237" s="37">
        <f t="shared" si="15"/>
        <v>8.1328200192492775E-2</v>
      </c>
    </row>
    <row r="238" spans="1:9" ht="33.75" x14ac:dyDescent="0.2">
      <c r="A238" s="1"/>
      <c r="B238" s="306"/>
      <c r="C238" s="284" t="s">
        <v>111</v>
      </c>
      <c r="D238" s="19" t="s">
        <v>12</v>
      </c>
      <c r="E238" s="20">
        <v>1066</v>
      </c>
      <c r="F238" s="20">
        <v>979</v>
      </c>
      <c r="G238" s="1"/>
      <c r="H238" s="20">
        <f t="shared" si="14"/>
        <v>-87</v>
      </c>
      <c r="I238" s="25">
        <f t="shared" si="15"/>
        <v>-8.1613508442776733E-2</v>
      </c>
    </row>
    <row r="239" spans="1:9" x14ac:dyDescent="0.2">
      <c r="A239" s="1"/>
      <c r="B239" s="306"/>
      <c r="C239" s="306"/>
      <c r="D239" s="19" t="s">
        <v>10</v>
      </c>
      <c r="E239" s="20">
        <v>1021</v>
      </c>
      <c r="F239" s="20">
        <v>1054</v>
      </c>
      <c r="G239" s="1"/>
      <c r="H239" s="20">
        <f t="shared" si="14"/>
        <v>33</v>
      </c>
      <c r="I239" s="25">
        <f t="shared" si="15"/>
        <v>3.2321253672869733E-2</v>
      </c>
    </row>
    <row r="240" spans="1:9" x14ac:dyDescent="0.2">
      <c r="A240" s="1"/>
      <c r="B240" s="306"/>
      <c r="C240" s="306"/>
      <c r="D240" s="19" t="s">
        <v>175</v>
      </c>
      <c r="E240" s="20">
        <v>661</v>
      </c>
      <c r="F240" s="20">
        <v>711</v>
      </c>
      <c r="G240" s="1"/>
      <c r="H240" s="20">
        <f t="shared" si="14"/>
        <v>50</v>
      </c>
      <c r="I240" s="25">
        <f t="shared" si="15"/>
        <v>7.564296520423601E-2</v>
      </c>
    </row>
    <row r="241" spans="1:9" x14ac:dyDescent="0.2">
      <c r="A241" s="1"/>
      <c r="B241" s="306"/>
      <c r="C241" s="307" t="s">
        <v>119</v>
      </c>
      <c r="D241" s="308"/>
      <c r="E241" s="34">
        <v>2748</v>
      </c>
      <c r="F241" s="34">
        <v>2744</v>
      </c>
      <c r="G241" s="1"/>
      <c r="H241" s="34">
        <f t="shared" si="14"/>
        <v>-4</v>
      </c>
      <c r="I241" s="37">
        <f t="shared" si="15"/>
        <v>-1.455604075691412E-3</v>
      </c>
    </row>
    <row r="242" spans="1:9" x14ac:dyDescent="0.2">
      <c r="A242" s="1"/>
      <c r="B242" s="306"/>
      <c r="C242" s="284" t="s">
        <v>110</v>
      </c>
      <c r="D242" s="19" t="s">
        <v>15</v>
      </c>
      <c r="E242" s="20">
        <v>2018</v>
      </c>
      <c r="F242" s="20">
        <v>1994</v>
      </c>
      <c r="G242" s="1"/>
      <c r="H242" s="20">
        <f t="shared" si="14"/>
        <v>-24</v>
      </c>
      <c r="I242" s="25">
        <f t="shared" si="15"/>
        <v>-1.1892963330029732E-2</v>
      </c>
    </row>
    <row r="243" spans="1:9" x14ac:dyDescent="0.2">
      <c r="A243" s="1"/>
      <c r="B243" s="306"/>
      <c r="C243" s="306"/>
      <c r="D243" s="19" t="s">
        <v>394</v>
      </c>
      <c r="E243" s="20">
        <v>1194</v>
      </c>
      <c r="F243" s="20">
        <v>1264</v>
      </c>
      <c r="G243" s="1"/>
      <c r="H243" s="20">
        <f t="shared" si="14"/>
        <v>70</v>
      </c>
      <c r="I243" s="25">
        <f t="shared" si="15"/>
        <v>5.8626465661641543E-2</v>
      </c>
    </row>
    <row r="244" spans="1:9" x14ac:dyDescent="0.2">
      <c r="A244" s="1"/>
      <c r="B244" s="306"/>
      <c r="C244" s="306"/>
      <c r="D244" s="19" t="s">
        <v>6</v>
      </c>
      <c r="E244" s="20">
        <v>3014</v>
      </c>
      <c r="F244" s="20">
        <v>2994</v>
      </c>
      <c r="G244" s="1"/>
      <c r="H244" s="20">
        <f t="shared" si="14"/>
        <v>-20</v>
      </c>
      <c r="I244" s="25">
        <f t="shared" si="15"/>
        <v>-6.6357000663570011E-3</v>
      </c>
    </row>
    <row r="245" spans="1:9" x14ac:dyDescent="0.2">
      <c r="A245" s="1"/>
      <c r="B245" s="306"/>
      <c r="C245" s="307" t="s">
        <v>120</v>
      </c>
      <c r="D245" s="308"/>
      <c r="E245" s="34">
        <v>6226</v>
      </c>
      <c r="F245" s="34">
        <v>6252</v>
      </c>
      <c r="G245" s="1"/>
      <c r="H245" s="34">
        <f t="shared" si="14"/>
        <v>26</v>
      </c>
      <c r="I245" s="37">
        <f t="shared" si="15"/>
        <v>4.1760359781561193E-3</v>
      </c>
    </row>
    <row r="246" spans="1:9" x14ac:dyDescent="0.2">
      <c r="A246" s="1"/>
      <c r="B246" s="306"/>
      <c r="C246" s="284" t="s">
        <v>40</v>
      </c>
      <c r="D246" s="19" t="s">
        <v>395</v>
      </c>
      <c r="E246" s="20">
        <v>1177</v>
      </c>
      <c r="F246" s="20">
        <v>1125</v>
      </c>
      <c r="G246" s="1"/>
      <c r="H246" s="20">
        <f t="shared" si="14"/>
        <v>-52</v>
      </c>
      <c r="I246" s="25">
        <f t="shared" si="15"/>
        <v>-4.4180118946474084E-2</v>
      </c>
    </row>
    <row r="247" spans="1:9" ht="22.5" x14ac:dyDescent="0.2">
      <c r="A247" s="1"/>
      <c r="B247" s="306"/>
      <c r="C247" s="306"/>
      <c r="D247" s="19" t="s">
        <v>40</v>
      </c>
      <c r="E247" s="20">
        <v>22</v>
      </c>
      <c r="F247" s="20">
        <v>10</v>
      </c>
      <c r="G247" s="1"/>
      <c r="H247" s="20">
        <f t="shared" si="14"/>
        <v>-12</v>
      </c>
      <c r="I247" s="25">
        <f t="shared" si="15"/>
        <v>-0.54545454545454541</v>
      </c>
    </row>
    <row r="248" spans="1:9" x14ac:dyDescent="0.2">
      <c r="A248" s="1"/>
      <c r="B248" s="306"/>
      <c r="C248" s="307" t="s">
        <v>102</v>
      </c>
      <c r="D248" s="308"/>
      <c r="E248" s="34">
        <v>1199</v>
      </c>
      <c r="F248" s="34">
        <v>1135</v>
      </c>
      <c r="G248" s="1"/>
      <c r="H248" s="34">
        <f t="shared" si="14"/>
        <v>-64</v>
      </c>
      <c r="I248" s="37">
        <f t="shared" si="15"/>
        <v>-5.3377814845704752E-2</v>
      </c>
    </row>
    <row r="249" spans="1:9" x14ac:dyDescent="0.2">
      <c r="A249" s="1"/>
      <c r="B249" s="282" t="s">
        <v>361</v>
      </c>
      <c r="C249" s="305"/>
      <c r="D249" s="305"/>
      <c r="E249" s="261">
        <v>12251</v>
      </c>
      <c r="F249" s="261">
        <v>12378</v>
      </c>
      <c r="G249" s="1"/>
      <c r="H249" s="261">
        <f t="shared" si="14"/>
        <v>127</v>
      </c>
      <c r="I249" s="262">
        <f t="shared" si="15"/>
        <v>1.0366500693820913E-2</v>
      </c>
    </row>
    <row r="250" spans="1:9" x14ac:dyDescent="0.2">
      <c r="A250" s="1"/>
      <c r="B250" s="284" t="s">
        <v>362</v>
      </c>
      <c r="C250" s="284" t="s">
        <v>112</v>
      </c>
      <c r="D250" s="19" t="s">
        <v>140</v>
      </c>
      <c r="E250" s="20">
        <v>140</v>
      </c>
      <c r="F250" s="20">
        <v>129</v>
      </c>
      <c r="G250" s="1"/>
      <c r="H250" s="20">
        <f t="shared" si="14"/>
        <v>-11</v>
      </c>
      <c r="I250" s="25">
        <f t="shared" si="15"/>
        <v>-7.857142857142857E-2</v>
      </c>
    </row>
    <row r="251" spans="1:9" x14ac:dyDescent="0.2">
      <c r="A251" s="1"/>
      <c r="B251" s="306"/>
      <c r="C251" s="306"/>
      <c r="D251" s="19" t="s">
        <v>141</v>
      </c>
      <c r="E251" s="20">
        <v>232</v>
      </c>
      <c r="F251" s="20">
        <v>294</v>
      </c>
      <c r="G251" s="1"/>
      <c r="H251" s="20">
        <f t="shared" si="14"/>
        <v>62</v>
      </c>
      <c r="I251" s="25">
        <f t="shared" si="15"/>
        <v>0.26724137931034481</v>
      </c>
    </row>
    <row r="252" spans="1:9" x14ac:dyDescent="0.2">
      <c r="A252" s="1"/>
      <c r="B252" s="306"/>
      <c r="C252" s="307" t="s">
        <v>118</v>
      </c>
      <c r="D252" s="308"/>
      <c r="E252" s="34">
        <v>372</v>
      </c>
      <c r="F252" s="34">
        <v>423</v>
      </c>
      <c r="G252" s="1"/>
      <c r="H252" s="34">
        <f t="shared" ref="H252:H315" si="16">F252-E252</f>
        <v>51</v>
      </c>
      <c r="I252" s="37">
        <f t="shared" ref="I252:I315" si="17">H252/E252</f>
        <v>0.13709677419354838</v>
      </c>
    </row>
    <row r="253" spans="1:9" ht="33.75" x14ac:dyDescent="0.2">
      <c r="A253" s="1"/>
      <c r="B253" s="306"/>
      <c r="C253" s="284" t="s">
        <v>111</v>
      </c>
      <c r="D253" s="19" t="s">
        <v>12</v>
      </c>
      <c r="E253" s="20">
        <v>227</v>
      </c>
      <c r="F253" s="20">
        <v>232</v>
      </c>
      <c r="G253" s="1"/>
      <c r="H253" s="20">
        <f t="shared" si="16"/>
        <v>5</v>
      </c>
      <c r="I253" s="25">
        <f t="shared" si="17"/>
        <v>2.2026431718061675E-2</v>
      </c>
    </row>
    <row r="254" spans="1:9" x14ac:dyDescent="0.2">
      <c r="A254" s="1"/>
      <c r="B254" s="306"/>
      <c r="C254" s="306"/>
      <c r="D254" s="19" t="s">
        <v>10</v>
      </c>
      <c r="E254" s="20">
        <v>229</v>
      </c>
      <c r="F254" s="20">
        <v>244</v>
      </c>
      <c r="G254" s="1"/>
      <c r="H254" s="20">
        <f t="shared" si="16"/>
        <v>15</v>
      </c>
      <c r="I254" s="25">
        <f t="shared" si="17"/>
        <v>6.5502183406113537E-2</v>
      </c>
    </row>
    <row r="255" spans="1:9" x14ac:dyDescent="0.2">
      <c r="A255" s="1"/>
      <c r="B255" s="306"/>
      <c r="C255" s="306"/>
      <c r="D255" s="19" t="s">
        <v>175</v>
      </c>
      <c r="E255" s="20">
        <v>166</v>
      </c>
      <c r="F255" s="20">
        <v>160</v>
      </c>
      <c r="G255" s="1"/>
      <c r="H255" s="20">
        <f t="shared" si="16"/>
        <v>-6</v>
      </c>
      <c r="I255" s="25">
        <f t="shared" si="17"/>
        <v>-3.614457831325301E-2</v>
      </c>
    </row>
    <row r="256" spans="1:9" x14ac:dyDescent="0.2">
      <c r="A256" s="1"/>
      <c r="B256" s="306"/>
      <c r="C256" s="307" t="s">
        <v>119</v>
      </c>
      <c r="D256" s="308"/>
      <c r="E256" s="34">
        <v>622</v>
      </c>
      <c r="F256" s="34">
        <v>636</v>
      </c>
      <c r="G256" s="1"/>
      <c r="H256" s="34">
        <f t="shared" si="16"/>
        <v>14</v>
      </c>
      <c r="I256" s="37">
        <f t="shared" si="17"/>
        <v>2.2508038585209004E-2</v>
      </c>
    </row>
    <row r="257" spans="1:9" x14ac:dyDescent="0.2">
      <c r="A257" s="1"/>
      <c r="B257" s="306"/>
      <c r="C257" s="284" t="s">
        <v>110</v>
      </c>
      <c r="D257" s="19" t="s">
        <v>15</v>
      </c>
      <c r="E257" s="20">
        <v>454</v>
      </c>
      <c r="F257" s="20">
        <v>449</v>
      </c>
      <c r="G257" s="1"/>
      <c r="H257" s="20">
        <f t="shared" si="16"/>
        <v>-5</v>
      </c>
      <c r="I257" s="25">
        <f t="shared" si="17"/>
        <v>-1.1013215859030838E-2</v>
      </c>
    </row>
    <row r="258" spans="1:9" x14ac:dyDescent="0.2">
      <c r="A258" s="1"/>
      <c r="B258" s="306"/>
      <c r="C258" s="306"/>
      <c r="D258" s="19" t="s">
        <v>394</v>
      </c>
      <c r="E258" s="20">
        <v>350</v>
      </c>
      <c r="F258" s="20">
        <v>381</v>
      </c>
      <c r="G258" s="1"/>
      <c r="H258" s="20">
        <f t="shared" si="16"/>
        <v>31</v>
      </c>
      <c r="I258" s="25">
        <f t="shared" si="17"/>
        <v>8.8571428571428565E-2</v>
      </c>
    </row>
    <row r="259" spans="1:9" x14ac:dyDescent="0.2">
      <c r="A259" s="1"/>
      <c r="B259" s="306"/>
      <c r="C259" s="306"/>
      <c r="D259" s="19" t="s">
        <v>6</v>
      </c>
      <c r="E259" s="20">
        <v>812</v>
      </c>
      <c r="F259" s="20">
        <v>786</v>
      </c>
      <c r="G259" s="1"/>
      <c r="H259" s="20">
        <f t="shared" si="16"/>
        <v>-26</v>
      </c>
      <c r="I259" s="25">
        <f t="shared" si="17"/>
        <v>-3.2019704433497539E-2</v>
      </c>
    </row>
    <row r="260" spans="1:9" x14ac:dyDescent="0.2">
      <c r="A260" s="1"/>
      <c r="B260" s="306"/>
      <c r="C260" s="307" t="s">
        <v>120</v>
      </c>
      <c r="D260" s="308"/>
      <c r="E260" s="34">
        <v>1616</v>
      </c>
      <c r="F260" s="34">
        <v>1616</v>
      </c>
      <c r="G260" s="1"/>
      <c r="H260" s="34">
        <f t="shared" si="16"/>
        <v>0</v>
      </c>
      <c r="I260" s="37">
        <f t="shared" si="17"/>
        <v>0</v>
      </c>
    </row>
    <row r="261" spans="1:9" x14ac:dyDescent="0.2">
      <c r="A261" s="1"/>
      <c r="B261" s="306"/>
      <c r="C261" s="28" t="s">
        <v>40</v>
      </c>
      <c r="D261" s="19" t="s">
        <v>395</v>
      </c>
      <c r="E261" s="20">
        <v>340</v>
      </c>
      <c r="F261" s="20">
        <v>308</v>
      </c>
      <c r="G261" s="1"/>
      <c r="H261" s="20">
        <f t="shared" si="16"/>
        <v>-32</v>
      </c>
      <c r="I261" s="25">
        <f t="shared" si="17"/>
        <v>-9.4117647058823528E-2</v>
      </c>
    </row>
    <row r="262" spans="1:9" x14ac:dyDescent="0.2">
      <c r="A262" s="1"/>
      <c r="B262" s="306"/>
      <c r="C262" s="307" t="s">
        <v>102</v>
      </c>
      <c r="D262" s="308"/>
      <c r="E262" s="34">
        <v>340</v>
      </c>
      <c r="F262" s="34">
        <v>308</v>
      </c>
      <c r="G262" s="1"/>
      <c r="H262" s="34">
        <f t="shared" si="16"/>
        <v>-32</v>
      </c>
      <c r="I262" s="37">
        <f t="shared" si="17"/>
        <v>-9.4117647058823528E-2</v>
      </c>
    </row>
    <row r="263" spans="1:9" x14ac:dyDescent="0.2">
      <c r="A263" s="1"/>
      <c r="B263" s="282" t="s">
        <v>363</v>
      </c>
      <c r="C263" s="305"/>
      <c r="D263" s="305"/>
      <c r="E263" s="261">
        <v>2950</v>
      </c>
      <c r="F263" s="261">
        <v>2983</v>
      </c>
      <c r="G263" s="1"/>
      <c r="H263" s="261">
        <f t="shared" si="16"/>
        <v>33</v>
      </c>
      <c r="I263" s="262">
        <f t="shared" si="17"/>
        <v>1.1186440677966102E-2</v>
      </c>
    </row>
    <row r="264" spans="1:9" x14ac:dyDescent="0.2">
      <c r="A264" s="1"/>
      <c r="B264" s="284" t="s">
        <v>364</v>
      </c>
      <c r="C264" s="284" t="s">
        <v>112</v>
      </c>
      <c r="D264" s="19" t="s">
        <v>140</v>
      </c>
      <c r="E264" s="20">
        <v>61</v>
      </c>
      <c r="F264" s="20">
        <v>71</v>
      </c>
      <c r="G264" s="1"/>
      <c r="H264" s="20">
        <f t="shared" si="16"/>
        <v>10</v>
      </c>
      <c r="I264" s="25">
        <f t="shared" si="17"/>
        <v>0.16393442622950818</v>
      </c>
    </row>
    <row r="265" spans="1:9" x14ac:dyDescent="0.2">
      <c r="A265" s="1"/>
      <c r="B265" s="306"/>
      <c r="C265" s="306"/>
      <c r="D265" s="19" t="s">
        <v>141</v>
      </c>
      <c r="E265" s="20">
        <v>148</v>
      </c>
      <c r="F265" s="20">
        <v>114</v>
      </c>
      <c r="G265" s="1"/>
      <c r="H265" s="20">
        <f t="shared" si="16"/>
        <v>-34</v>
      </c>
      <c r="I265" s="25">
        <f t="shared" si="17"/>
        <v>-0.22972972972972974</v>
      </c>
    </row>
    <row r="266" spans="1:9" x14ac:dyDescent="0.2">
      <c r="A266" s="1"/>
      <c r="B266" s="306"/>
      <c r="C266" s="307" t="s">
        <v>118</v>
      </c>
      <c r="D266" s="308"/>
      <c r="E266" s="34">
        <v>209</v>
      </c>
      <c r="F266" s="34">
        <v>185</v>
      </c>
      <c r="G266" s="1"/>
      <c r="H266" s="34">
        <f t="shared" si="16"/>
        <v>-24</v>
      </c>
      <c r="I266" s="37">
        <f t="shared" si="17"/>
        <v>-0.11483253588516747</v>
      </c>
    </row>
    <row r="267" spans="1:9" ht="33.75" x14ac:dyDescent="0.2">
      <c r="A267" s="1"/>
      <c r="B267" s="306"/>
      <c r="C267" s="284" t="s">
        <v>111</v>
      </c>
      <c r="D267" s="19" t="s">
        <v>12</v>
      </c>
      <c r="E267" s="20">
        <v>34</v>
      </c>
      <c r="F267" s="20">
        <v>17</v>
      </c>
      <c r="G267" s="1"/>
      <c r="H267" s="20">
        <f t="shared" si="16"/>
        <v>-17</v>
      </c>
      <c r="I267" s="25">
        <f t="shared" si="17"/>
        <v>-0.5</v>
      </c>
    </row>
    <row r="268" spans="1:9" x14ac:dyDescent="0.2">
      <c r="A268" s="1"/>
      <c r="B268" s="306"/>
      <c r="C268" s="306"/>
      <c r="D268" s="19" t="s">
        <v>10</v>
      </c>
      <c r="E268" s="20">
        <v>30</v>
      </c>
      <c r="F268" s="20">
        <v>51</v>
      </c>
      <c r="G268" s="1"/>
      <c r="H268" s="20">
        <f t="shared" si="16"/>
        <v>21</v>
      </c>
      <c r="I268" s="25">
        <f t="shared" si="17"/>
        <v>0.7</v>
      </c>
    </row>
    <row r="269" spans="1:9" x14ac:dyDescent="0.2">
      <c r="A269" s="1"/>
      <c r="B269" s="306"/>
      <c r="C269" s="307" t="s">
        <v>119</v>
      </c>
      <c r="D269" s="308"/>
      <c r="E269" s="34">
        <v>64</v>
      </c>
      <c r="F269" s="34">
        <v>68</v>
      </c>
      <c r="G269" s="1"/>
      <c r="H269" s="34">
        <f t="shared" si="16"/>
        <v>4</v>
      </c>
      <c r="I269" s="37">
        <f t="shared" si="17"/>
        <v>6.25E-2</v>
      </c>
    </row>
    <row r="270" spans="1:9" x14ac:dyDescent="0.2">
      <c r="A270" s="1"/>
      <c r="B270" s="306"/>
      <c r="C270" s="284" t="s">
        <v>110</v>
      </c>
      <c r="D270" s="19" t="s">
        <v>15</v>
      </c>
      <c r="E270" s="20">
        <v>270</v>
      </c>
      <c r="F270" s="20">
        <v>255</v>
      </c>
      <c r="G270" s="1"/>
      <c r="H270" s="20">
        <f t="shared" si="16"/>
        <v>-15</v>
      </c>
      <c r="I270" s="25">
        <f t="shared" si="17"/>
        <v>-5.5555555555555552E-2</v>
      </c>
    </row>
    <row r="271" spans="1:9" x14ac:dyDescent="0.2">
      <c r="A271" s="1"/>
      <c r="B271" s="306"/>
      <c r="C271" s="306"/>
      <c r="D271" s="19" t="s">
        <v>394</v>
      </c>
      <c r="E271" s="20">
        <v>268</v>
      </c>
      <c r="F271" s="20">
        <v>258</v>
      </c>
      <c r="G271" s="1"/>
      <c r="H271" s="20">
        <f t="shared" si="16"/>
        <v>-10</v>
      </c>
      <c r="I271" s="25">
        <f t="shared" si="17"/>
        <v>-3.7313432835820892E-2</v>
      </c>
    </row>
    <row r="272" spans="1:9" x14ac:dyDescent="0.2">
      <c r="A272" s="1"/>
      <c r="B272" s="306"/>
      <c r="C272" s="306"/>
      <c r="D272" s="19" t="s">
        <v>6</v>
      </c>
      <c r="E272" s="20">
        <v>423</v>
      </c>
      <c r="F272" s="20">
        <v>437</v>
      </c>
      <c r="G272" s="1"/>
      <c r="H272" s="20">
        <f t="shared" si="16"/>
        <v>14</v>
      </c>
      <c r="I272" s="25">
        <f t="shared" si="17"/>
        <v>3.309692671394799E-2</v>
      </c>
    </row>
    <row r="273" spans="1:9" x14ac:dyDescent="0.2">
      <c r="A273" s="1"/>
      <c r="B273" s="306"/>
      <c r="C273" s="307" t="s">
        <v>120</v>
      </c>
      <c r="D273" s="308"/>
      <c r="E273" s="34">
        <v>961</v>
      </c>
      <c r="F273" s="34">
        <v>950</v>
      </c>
      <c r="G273" s="1"/>
      <c r="H273" s="34">
        <f t="shared" si="16"/>
        <v>-11</v>
      </c>
      <c r="I273" s="37">
        <f t="shared" si="17"/>
        <v>-1.1446409989594173E-2</v>
      </c>
    </row>
    <row r="274" spans="1:9" x14ac:dyDescent="0.2">
      <c r="A274" s="1"/>
      <c r="B274" s="306"/>
      <c r="C274" s="28" t="s">
        <v>40</v>
      </c>
      <c r="D274" s="19" t="s">
        <v>395</v>
      </c>
      <c r="E274" s="20">
        <v>158</v>
      </c>
      <c r="F274" s="20">
        <v>166</v>
      </c>
      <c r="G274" s="1"/>
      <c r="H274" s="20">
        <f t="shared" si="16"/>
        <v>8</v>
      </c>
      <c r="I274" s="25">
        <f t="shared" si="17"/>
        <v>5.0632911392405063E-2</v>
      </c>
    </row>
    <row r="275" spans="1:9" x14ac:dyDescent="0.2">
      <c r="A275" s="1"/>
      <c r="B275" s="306"/>
      <c r="C275" s="307" t="s">
        <v>102</v>
      </c>
      <c r="D275" s="308"/>
      <c r="E275" s="34">
        <v>158</v>
      </c>
      <c r="F275" s="34">
        <v>166</v>
      </c>
      <c r="G275" s="1"/>
      <c r="H275" s="34">
        <f t="shared" si="16"/>
        <v>8</v>
      </c>
      <c r="I275" s="37">
        <f t="shared" si="17"/>
        <v>5.0632911392405063E-2</v>
      </c>
    </row>
    <row r="276" spans="1:9" x14ac:dyDescent="0.2">
      <c r="A276" s="1"/>
      <c r="B276" s="282" t="s">
        <v>365</v>
      </c>
      <c r="C276" s="305"/>
      <c r="D276" s="305"/>
      <c r="E276" s="261">
        <v>1392</v>
      </c>
      <c r="F276" s="261">
        <v>1369</v>
      </c>
      <c r="G276" s="1"/>
      <c r="H276" s="261">
        <f t="shared" si="16"/>
        <v>-23</v>
      </c>
      <c r="I276" s="262">
        <f t="shared" si="17"/>
        <v>-1.6522988505747127E-2</v>
      </c>
    </row>
    <row r="277" spans="1:9" x14ac:dyDescent="0.2">
      <c r="A277" s="1"/>
      <c r="B277" s="284" t="s">
        <v>366</v>
      </c>
      <c r="C277" s="284" t="s">
        <v>112</v>
      </c>
      <c r="D277" s="19" t="s">
        <v>140</v>
      </c>
      <c r="E277" s="20">
        <v>25</v>
      </c>
      <c r="F277" s="20">
        <v>9</v>
      </c>
      <c r="G277" s="1"/>
      <c r="H277" s="20">
        <f t="shared" si="16"/>
        <v>-16</v>
      </c>
      <c r="I277" s="25">
        <f t="shared" si="17"/>
        <v>-0.64</v>
      </c>
    </row>
    <row r="278" spans="1:9" x14ac:dyDescent="0.2">
      <c r="A278" s="1"/>
      <c r="B278" s="306"/>
      <c r="C278" s="306"/>
      <c r="D278" s="19" t="s">
        <v>141</v>
      </c>
      <c r="E278" s="20">
        <v>51</v>
      </c>
      <c r="F278" s="20">
        <v>47</v>
      </c>
      <c r="G278" s="1"/>
      <c r="H278" s="20">
        <f t="shared" si="16"/>
        <v>-4</v>
      </c>
      <c r="I278" s="25">
        <f t="shared" si="17"/>
        <v>-7.8431372549019607E-2</v>
      </c>
    </row>
    <row r="279" spans="1:9" x14ac:dyDescent="0.2">
      <c r="A279" s="1"/>
      <c r="B279" s="306"/>
      <c r="C279" s="307" t="s">
        <v>118</v>
      </c>
      <c r="D279" s="308"/>
      <c r="E279" s="34">
        <v>76</v>
      </c>
      <c r="F279" s="34">
        <v>56</v>
      </c>
      <c r="G279" s="1"/>
      <c r="H279" s="34">
        <f t="shared" si="16"/>
        <v>-20</v>
      </c>
      <c r="I279" s="37">
        <f t="shared" si="17"/>
        <v>-0.26315789473684209</v>
      </c>
    </row>
    <row r="280" spans="1:9" ht="33.75" x14ac:dyDescent="0.2">
      <c r="A280" s="1"/>
      <c r="B280" s="306"/>
      <c r="C280" s="284" t="s">
        <v>111</v>
      </c>
      <c r="D280" s="19" t="s">
        <v>12</v>
      </c>
      <c r="E280" s="20">
        <v>22</v>
      </c>
      <c r="F280" s="20">
        <v>14</v>
      </c>
      <c r="G280" s="1"/>
      <c r="H280" s="20">
        <f t="shared" si="16"/>
        <v>-8</v>
      </c>
      <c r="I280" s="25">
        <f t="shared" si="17"/>
        <v>-0.36363636363636365</v>
      </c>
    </row>
    <row r="281" spans="1:9" x14ac:dyDescent="0.2">
      <c r="A281" s="1"/>
      <c r="B281" s="306"/>
      <c r="C281" s="306"/>
      <c r="D281" s="19" t="s">
        <v>10</v>
      </c>
      <c r="E281" s="20">
        <v>15</v>
      </c>
      <c r="F281" s="20">
        <v>16</v>
      </c>
      <c r="G281" s="1"/>
      <c r="H281" s="20">
        <f t="shared" si="16"/>
        <v>1</v>
      </c>
      <c r="I281" s="25">
        <f t="shared" si="17"/>
        <v>6.6666666666666666E-2</v>
      </c>
    </row>
    <row r="282" spans="1:9" x14ac:dyDescent="0.2">
      <c r="A282" s="1"/>
      <c r="B282" s="306"/>
      <c r="C282" s="306"/>
      <c r="D282" s="19" t="s">
        <v>175</v>
      </c>
      <c r="E282" s="20">
        <v>14</v>
      </c>
      <c r="F282" s="20">
        <v>17</v>
      </c>
      <c r="G282" s="1"/>
      <c r="H282" s="20">
        <f t="shared" si="16"/>
        <v>3</v>
      </c>
      <c r="I282" s="25">
        <f t="shared" si="17"/>
        <v>0.21428571428571427</v>
      </c>
    </row>
    <row r="283" spans="1:9" x14ac:dyDescent="0.2">
      <c r="A283" s="1"/>
      <c r="B283" s="306"/>
      <c r="C283" s="307" t="s">
        <v>119</v>
      </c>
      <c r="D283" s="308"/>
      <c r="E283" s="34">
        <v>51</v>
      </c>
      <c r="F283" s="34">
        <v>47</v>
      </c>
      <c r="G283" s="1"/>
      <c r="H283" s="34">
        <f t="shared" si="16"/>
        <v>-4</v>
      </c>
      <c r="I283" s="37">
        <f t="shared" si="17"/>
        <v>-7.8431372549019607E-2</v>
      </c>
    </row>
    <row r="284" spans="1:9" x14ac:dyDescent="0.2">
      <c r="A284" s="1"/>
      <c r="B284" s="306"/>
      <c r="C284" s="284" t="s">
        <v>110</v>
      </c>
      <c r="D284" s="19" t="s">
        <v>15</v>
      </c>
      <c r="E284" s="20">
        <v>118</v>
      </c>
      <c r="F284" s="20">
        <v>140</v>
      </c>
      <c r="G284" s="1"/>
      <c r="H284" s="20">
        <f t="shared" si="16"/>
        <v>22</v>
      </c>
      <c r="I284" s="25">
        <f t="shared" si="17"/>
        <v>0.1864406779661017</v>
      </c>
    </row>
    <row r="285" spans="1:9" x14ac:dyDescent="0.2">
      <c r="A285" s="1"/>
      <c r="B285" s="306"/>
      <c r="C285" s="306"/>
      <c r="D285" s="19" t="s">
        <v>394</v>
      </c>
      <c r="E285" s="20">
        <v>45</v>
      </c>
      <c r="F285" s="20">
        <v>27</v>
      </c>
      <c r="G285" s="1"/>
      <c r="H285" s="20">
        <f t="shared" si="16"/>
        <v>-18</v>
      </c>
      <c r="I285" s="25">
        <f t="shared" si="17"/>
        <v>-0.4</v>
      </c>
    </row>
    <row r="286" spans="1:9" x14ac:dyDescent="0.2">
      <c r="A286" s="1"/>
      <c r="B286" s="306"/>
      <c r="C286" s="306"/>
      <c r="D286" s="19" t="s">
        <v>6</v>
      </c>
      <c r="E286" s="20">
        <v>195</v>
      </c>
      <c r="F286" s="20">
        <v>214</v>
      </c>
      <c r="G286" s="1"/>
      <c r="H286" s="20">
        <f t="shared" si="16"/>
        <v>19</v>
      </c>
      <c r="I286" s="25">
        <f t="shared" si="17"/>
        <v>9.7435897435897437E-2</v>
      </c>
    </row>
    <row r="287" spans="1:9" x14ac:dyDescent="0.2">
      <c r="A287" s="1"/>
      <c r="B287" s="306"/>
      <c r="C287" s="307" t="s">
        <v>120</v>
      </c>
      <c r="D287" s="308"/>
      <c r="E287" s="34">
        <v>358</v>
      </c>
      <c r="F287" s="34">
        <v>381</v>
      </c>
      <c r="G287" s="1"/>
      <c r="H287" s="34">
        <f t="shared" si="16"/>
        <v>23</v>
      </c>
      <c r="I287" s="37">
        <f t="shared" si="17"/>
        <v>6.4245810055865923E-2</v>
      </c>
    </row>
    <row r="288" spans="1:9" x14ac:dyDescent="0.2">
      <c r="A288" s="1"/>
      <c r="B288" s="306"/>
      <c r="C288" s="28" t="s">
        <v>40</v>
      </c>
      <c r="D288" s="19" t="s">
        <v>395</v>
      </c>
      <c r="E288" s="20">
        <v>56</v>
      </c>
      <c r="F288" s="20">
        <v>41</v>
      </c>
      <c r="G288" s="1"/>
      <c r="H288" s="20">
        <f t="shared" si="16"/>
        <v>-15</v>
      </c>
      <c r="I288" s="25">
        <f t="shared" si="17"/>
        <v>-0.26785714285714285</v>
      </c>
    </row>
    <row r="289" spans="1:9" x14ac:dyDescent="0.2">
      <c r="A289" s="1"/>
      <c r="B289" s="306"/>
      <c r="C289" s="307" t="s">
        <v>102</v>
      </c>
      <c r="D289" s="308"/>
      <c r="E289" s="34">
        <v>56</v>
      </c>
      <c r="F289" s="34">
        <v>41</v>
      </c>
      <c r="G289" s="1"/>
      <c r="H289" s="34">
        <f t="shared" si="16"/>
        <v>-15</v>
      </c>
      <c r="I289" s="37">
        <f t="shared" si="17"/>
        <v>-0.26785714285714285</v>
      </c>
    </row>
    <row r="290" spans="1:9" x14ac:dyDescent="0.2">
      <c r="A290" s="1"/>
      <c r="B290" s="282" t="s">
        <v>367</v>
      </c>
      <c r="C290" s="305"/>
      <c r="D290" s="305"/>
      <c r="E290" s="261">
        <v>541</v>
      </c>
      <c r="F290" s="261">
        <v>525</v>
      </c>
      <c r="G290" s="1"/>
      <c r="H290" s="261">
        <f t="shared" si="16"/>
        <v>-16</v>
      </c>
      <c r="I290" s="262">
        <f t="shared" si="17"/>
        <v>-2.9574861367837338E-2</v>
      </c>
    </row>
    <row r="291" spans="1:9" x14ac:dyDescent="0.2">
      <c r="A291" s="1"/>
      <c r="B291" s="284" t="s">
        <v>368</v>
      </c>
      <c r="C291" s="284" t="s">
        <v>112</v>
      </c>
      <c r="D291" s="19" t="s">
        <v>140</v>
      </c>
      <c r="E291" s="20">
        <v>106</v>
      </c>
      <c r="F291" s="20">
        <v>87</v>
      </c>
      <c r="G291" s="1"/>
      <c r="H291" s="20">
        <f t="shared" si="16"/>
        <v>-19</v>
      </c>
      <c r="I291" s="25">
        <f t="shared" si="17"/>
        <v>-0.17924528301886791</v>
      </c>
    </row>
    <row r="292" spans="1:9" x14ac:dyDescent="0.2">
      <c r="A292" s="1"/>
      <c r="B292" s="306"/>
      <c r="C292" s="306"/>
      <c r="D292" s="19" t="s">
        <v>141</v>
      </c>
      <c r="E292" s="20">
        <v>122</v>
      </c>
      <c r="F292" s="20">
        <v>111</v>
      </c>
      <c r="G292" s="1"/>
      <c r="H292" s="20">
        <f t="shared" si="16"/>
        <v>-11</v>
      </c>
      <c r="I292" s="25">
        <f t="shared" si="17"/>
        <v>-9.0163934426229511E-2</v>
      </c>
    </row>
    <row r="293" spans="1:9" x14ac:dyDescent="0.2">
      <c r="A293" s="1"/>
      <c r="B293" s="306"/>
      <c r="C293" s="307" t="s">
        <v>118</v>
      </c>
      <c r="D293" s="308"/>
      <c r="E293" s="34">
        <v>228</v>
      </c>
      <c r="F293" s="34">
        <v>198</v>
      </c>
      <c r="G293" s="1"/>
      <c r="H293" s="34">
        <f t="shared" si="16"/>
        <v>-30</v>
      </c>
      <c r="I293" s="37">
        <f t="shared" si="17"/>
        <v>-0.13157894736842105</v>
      </c>
    </row>
    <row r="294" spans="1:9" ht="33.75" x14ac:dyDescent="0.2">
      <c r="A294" s="1"/>
      <c r="B294" s="306"/>
      <c r="C294" s="284" t="s">
        <v>111</v>
      </c>
      <c r="D294" s="19" t="s">
        <v>12</v>
      </c>
      <c r="E294" s="20">
        <v>29</v>
      </c>
      <c r="F294" s="20">
        <v>28</v>
      </c>
      <c r="G294" s="1"/>
      <c r="H294" s="20">
        <f t="shared" si="16"/>
        <v>-1</v>
      </c>
      <c r="I294" s="25">
        <f t="shared" si="17"/>
        <v>-3.4482758620689655E-2</v>
      </c>
    </row>
    <row r="295" spans="1:9" x14ac:dyDescent="0.2">
      <c r="A295" s="1"/>
      <c r="B295" s="306"/>
      <c r="C295" s="306"/>
      <c r="D295" s="19" t="s">
        <v>10</v>
      </c>
      <c r="E295" s="20">
        <v>49</v>
      </c>
      <c r="F295" s="20">
        <v>46</v>
      </c>
      <c r="G295" s="1"/>
      <c r="H295" s="20">
        <f t="shared" si="16"/>
        <v>-3</v>
      </c>
      <c r="I295" s="25">
        <f t="shared" si="17"/>
        <v>-6.1224489795918366E-2</v>
      </c>
    </row>
    <row r="296" spans="1:9" x14ac:dyDescent="0.2">
      <c r="A296" s="1"/>
      <c r="B296" s="306"/>
      <c r="C296" s="307" t="s">
        <v>119</v>
      </c>
      <c r="D296" s="308"/>
      <c r="E296" s="34">
        <v>78</v>
      </c>
      <c r="F296" s="34">
        <v>74</v>
      </c>
      <c r="G296" s="1"/>
      <c r="H296" s="34">
        <f t="shared" si="16"/>
        <v>-4</v>
      </c>
      <c r="I296" s="37">
        <f t="shared" si="17"/>
        <v>-5.128205128205128E-2</v>
      </c>
    </row>
    <row r="297" spans="1:9" x14ac:dyDescent="0.2">
      <c r="A297" s="1"/>
      <c r="B297" s="306"/>
      <c r="C297" s="284" t="s">
        <v>110</v>
      </c>
      <c r="D297" s="19" t="s">
        <v>15</v>
      </c>
      <c r="E297" s="20">
        <v>62</v>
      </c>
      <c r="F297" s="20">
        <v>71</v>
      </c>
      <c r="G297" s="1"/>
      <c r="H297" s="20">
        <f t="shared" si="16"/>
        <v>9</v>
      </c>
      <c r="I297" s="25">
        <f t="shared" si="17"/>
        <v>0.14516129032258066</v>
      </c>
    </row>
    <row r="298" spans="1:9" x14ac:dyDescent="0.2">
      <c r="A298" s="1"/>
      <c r="B298" s="306"/>
      <c r="C298" s="306"/>
      <c r="D298" s="19" t="s">
        <v>394</v>
      </c>
      <c r="E298" s="20">
        <v>219</v>
      </c>
      <c r="F298" s="20">
        <v>206</v>
      </c>
      <c r="G298" s="1"/>
      <c r="H298" s="20">
        <f t="shared" si="16"/>
        <v>-13</v>
      </c>
      <c r="I298" s="25">
        <f t="shared" si="17"/>
        <v>-5.9360730593607303E-2</v>
      </c>
    </row>
    <row r="299" spans="1:9" x14ac:dyDescent="0.2">
      <c r="A299" s="1"/>
      <c r="B299" s="306"/>
      <c r="C299" s="306"/>
      <c r="D299" s="19" t="s">
        <v>6</v>
      </c>
      <c r="E299" s="20">
        <v>137</v>
      </c>
      <c r="F299" s="20">
        <v>145</v>
      </c>
      <c r="G299" s="1"/>
      <c r="H299" s="20">
        <f t="shared" si="16"/>
        <v>8</v>
      </c>
      <c r="I299" s="25">
        <f t="shared" si="17"/>
        <v>5.8394160583941604E-2</v>
      </c>
    </row>
    <row r="300" spans="1:9" x14ac:dyDescent="0.2">
      <c r="A300" s="1"/>
      <c r="B300" s="306"/>
      <c r="C300" s="307" t="s">
        <v>120</v>
      </c>
      <c r="D300" s="308"/>
      <c r="E300" s="34">
        <v>418</v>
      </c>
      <c r="F300" s="34">
        <v>422</v>
      </c>
      <c r="G300" s="1"/>
      <c r="H300" s="34">
        <f t="shared" si="16"/>
        <v>4</v>
      </c>
      <c r="I300" s="37">
        <f t="shared" si="17"/>
        <v>9.5693779904306216E-3</v>
      </c>
    </row>
    <row r="301" spans="1:9" x14ac:dyDescent="0.2">
      <c r="A301" s="1"/>
      <c r="B301" s="306"/>
      <c r="C301" s="28" t="s">
        <v>40</v>
      </c>
      <c r="D301" s="19" t="s">
        <v>395</v>
      </c>
      <c r="E301" s="20">
        <v>50</v>
      </c>
      <c r="F301" s="20">
        <v>55</v>
      </c>
      <c r="G301" s="1"/>
      <c r="H301" s="20">
        <f t="shared" si="16"/>
        <v>5</v>
      </c>
      <c r="I301" s="25">
        <f t="shared" si="17"/>
        <v>0.1</v>
      </c>
    </row>
    <row r="302" spans="1:9" x14ac:dyDescent="0.2">
      <c r="A302" s="1"/>
      <c r="B302" s="306"/>
      <c r="C302" s="307" t="s">
        <v>102</v>
      </c>
      <c r="D302" s="308"/>
      <c r="E302" s="34">
        <v>50</v>
      </c>
      <c r="F302" s="34">
        <v>55</v>
      </c>
      <c r="G302" s="1"/>
      <c r="H302" s="34">
        <f t="shared" si="16"/>
        <v>5</v>
      </c>
      <c r="I302" s="37">
        <f t="shared" si="17"/>
        <v>0.1</v>
      </c>
    </row>
    <row r="303" spans="1:9" x14ac:dyDescent="0.2">
      <c r="A303" s="1"/>
      <c r="B303" s="282" t="s">
        <v>369</v>
      </c>
      <c r="C303" s="305"/>
      <c r="D303" s="305"/>
      <c r="E303" s="261">
        <v>774</v>
      </c>
      <c r="F303" s="261">
        <v>749</v>
      </c>
      <c r="G303" s="1"/>
      <c r="H303" s="261">
        <f t="shared" si="16"/>
        <v>-25</v>
      </c>
      <c r="I303" s="262">
        <f t="shared" si="17"/>
        <v>-3.2299741602067181E-2</v>
      </c>
    </row>
    <row r="304" spans="1:9" x14ac:dyDescent="0.2">
      <c r="A304" s="1"/>
      <c r="B304" s="284" t="s">
        <v>370</v>
      </c>
      <c r="C304" s="284" t="s">
        <v>112</v>
      </c>
      <c r="D304" s="19" t="s">
        <v>140</v>
      </c>
      <c r="E304" s="20">
        <v>778</v>
      </c>
      <c r="F304" s="20">
        <v>832</v>
      </c>
      <c r="G304" s="1"/>
      <c r="H304" s="20">
        <f t="shared" si="16"/>
        <v>54</v>
      </c>
      <c r="I304" s="25">
        <f t="shared" si="17"/>
        <v>6.9408740359897178E-2</v>
      </c>
    </row>
    <row r="305" spans="1:9" x14ac:dyDescent="0.2">
      <c r="A305" s="1"/>
      <c r="B305" s="306"/>
      <c r="C305" s="306"/>
      <c r="D305" s="19" t="s">
        <v>141</v>
      </c>
      <c r="E305" s="20">
        <v>1392</v>
      </c>
      <c r="F305" s="20">
        <v>1439</v>
      </c>
      <c r="G305" s="1"/>
      <c r="H305" s="20">
        <f t="shared" si="16"/>
        <v>47</v>
      </c>
      <c r="I305" s="25">
        <f t="shared" si="17"/>
        <v>3.3764367816091954E-2</v>
      </c>
    </row>
    <row r="306" spans="1:9" x14ac:dyDescent="0.2">
      <c r="A306" s="1"/>
      <c r="B306" s="306"/>
      <c r="C306" s="307" t="s">
        <v>118</v>
      </c>
      <c r="D306" s="308"/>
      <c r="E306" s="34">
        <v>2170</v>
      </c>
      <c r="F306" s="34">
        <v>2271</v>
      </c>
      <c r="G306" s="1"/>
      <c r="H306" s="34">
        <f t="shared" si="16"/>
        <v>101</v>
      </c>
      <c r="I306" s="37">
        <f t="shared" si="17"/>
        <v>4.6543778801843315E-2</v>
      </c>
    </row>
    <row r="307" spans="1:9" ht="33.75" x14ac:dyDescent="0.2">
      <c r="A307" s="1"/>
      <c r="B307" s="306"/>
      <c r="C307" s="284" t="s">
        <v>111</v>
      </c>
      <c r="D307" s="19" t="s">
        <v>12</v>
      </c>
      <c r="E307" s="20">
        <v>434</v>
      </c>
      <c r="F307" s="20">
        <v>405</v>
      </c>
      <c r="G307" s="1"/>
      <c r="H307" s="20">
        <f t="shared" si="16"/>
        <v>-29</v>
      </c>
      <c r="I307" s="25">
        <f t="shared" si="17"/>
        <v>-6.6820276497695855E-2</v>
      </c>
    </row>
    <row r="308" spans="1:9" x14ac:dyDescent="0.2">
      <c r="A308" s="1"/>
      <c r="B308" s="306"/>
      <c r="C308" s="306"/>
      <c r="D308" s="19" t="s">
        <v>10</v>
      </c>
      <c r="E308" s="20">
        <v>639</v>
      </c>
      <c r="F308" s="20">
        <v>650</v>
      </c>
      <c r="G308" s="1"/>
      <c r="H308" s="20">
        <f t="shared" si="16"/>
        <v>11</v>
      </c>
      <c r="I308" s="25">
        <f t="shared" si="17"/>
        <v>1.7214397496087636E-2</v>
      </c>
    </row>
    <row r="309" spans="1:9" x14ac:dyDescent="0.2">
      <c r="A309" s="1"/>
      <c r="B309" s="306"/>
      <c r="C309" s="306"/>
      <c r="D309" s="19" t="s">
        <v>175</v>
      </c>
      <c r="E309" s="20">
        <v>136</v>
      </c>
      <c r="F309" s="20">
        <v>146</v>
      </c>
      <c r="G309" s="1"/>
      <c r="H309" s="20">
        <f t="shared" si="16"/>
        <v>10</v>
      </c>
      <c r="I309" s="25">
        <f t="shared" si="17"/>
        <v>7.3529411764705885E-2</v>
      </c>
    </row>
    <row r="310" spans="1:9" x14ac:dyDescent="0.2">
      <c r="A310" s="1"/>
      <c r="B310" s="306"/>
      <c r="C310" s="307" t="s">
        <v>119</v>
      </c>
      <c r="D310" s="308"/>
      <c r="E310" s="34">
        <v>1209</v>
      </c>
      <c r="F310" s="34">
        <v>1201</v>
      </c>
      <c r="G310" s="1"/>
      <c r="H310" s="34">
        <f t="shared" si="16"/>
        <v>-8</v>
      </c>
      <c r="I310" s="37">
        <f t="shared" si="17"/>
        <v>-6.6170388751033912E-3</v>
      </c>
    </row>
    <row r="311" spans="1:9" x14ac:dyDescent="0.2">
      <c r="A311" s="1"/>
      <c r="B311" s="306"/>
      <c r="C311" s="284" t="s">
        <v>110</v>
      </c>
      <c r="D311" s="19" t="s">
        <v>15</v>
      </c>
      <c r="E311" s="20">
        <v>1532</v>
      </c>
      <c r="F311" s="20">
        <v>1644</v>
      </c>
      <c r="G311" s="1"/>
      <c r="H311" s="20">
        <f t="shared" si="16"/>
        <v>112</v>
      </c>
      <c r="I311" s="25">
        <f t="shared" si="17"/>
        <v>7.3107049608355096E-2</v>
      </c>
    </row>
    <row r="312" spans="1:9" x14ac:dyDescent="0.2">
      <c r="A312" s="1"/>
      <c r="B312" s="306"/>
      <c r="C312" s="306"/>
      <c r="D312" s="19" t="s">
        <v>394</v>
      </c>
      <c r="E312" s="20">
        <v>743</v>
      </c>
      <c r="F312" s="20">
        <v>820</v>
      </c>
      <c r="G312" s="1"/>
      <c r="H312" s="20">
        <f t="shared" si="16"/>
        <v>77</v>
      </c>
      <c r="I312" s="25">
        <f t="shared" si="17"/>
        <v>0.10363391655450875</v>
      </c>
    </row>
    <row r="313" spans="1:9" x14ac:dyDescent="0.2">
      <c r="A313" s="1"/>
      <c r="B313" s="306"/>
      <c r="C313" s="306"/>
      <c r="D313" s="19" t="s">
        <v>6</v>
      </c>
      <c r="E313" s="20">
        <v>2560</v>
      </c>
      <c r="F313" s="20">
        <v>2517</v>
      </c>
      <c r="G313" s="1"/>
      <c r="H313" s="20">
        <f t="shared" si="16"/>
        <v>-43</v>
      </c>
      <c r="I313" s="25">
        <f t="shared" si="17"/>
        <v>-1.6796874999999999E-2</v>
      </c>
    </row>
    <row r="314" spans="1:9" x14ac:dyDescent="0.2">
      <c r="A314" s="1"/>
      <c r="B314" s="306"/>
      <c r="C314" s="307" t="s">
        <v>120</v>
      </c>
      <c r="D314" s="308"/>
      <c r="E314" s="34">
        <v>4835</v>
      </c>
      <c r="F314" s="34">
        <v>4981</v>
      </c>
      <c r="G314" s="1"/>
      <c r="H314" s="34">
        <f t="shared" si="16"/>
        <v>146</v>
      </c>
      <c r="I314" s="37">
        <f t="shared" si="17"/>
        <v>3.0196483971044467E-2</v>
      </c>
    </row>
    <row r="315" spans="1:9" x14ac:dyDescent="0.2">
      <c r="A315" s="1"/>
      <c r="B315" s="306"/>
      <c r="C315" s="28" t="s">
        <v>40</v>
      </c>
      <c r="D315" s="19" t="s">
        <v>395</v>
      </c>
      <c r="E315" s="20">
        <v>704</v>
      </c>
      <c r="F315" s="20">
        <v>661</v>
      </c>
      <c r="G315" s="1"/>
      <c r="H315" s="20">
        <f t="shared" si="16"/>
        <v>-43</v>
      </c>
      <c r="I315" s="25">
        <f t="shared" si="17"/>
        <v>-6.1079545454545456E-2</v>
      </c>
    </row>
    <row r="316" spans="1:9" x14ac:dyDescent="0.2">
      <c r="A316" s="1"/>
      <c r="B316" s="306"/>
      <c r="C316" s="307" t="s">
        <v>102</v>
      </c>
      <c r="D316" s="308"/>
      <c r="E316" s="34">
        <v>704</v>
      </c>
      <c r="F316" s="34">
        <v>661</v>
      </c>
      <c r="G316" s="1"/>
      <c r="H316" s="34">
        <f t="shared" ref="H316:H379" si="18">F316-E316</f>
        <v>-43</v>
      </c>
      <c r="I316" s="37">
        <f t="shared" ref="I316:I379" si="19">H316/E316</f>
        <v>-6.1079545454545456E-2</v>
      </c>
    </row>
    <row r="317" spans="1:9" x14ac:dyDescent="0.2">
      <c r="A317" s="1"/>
      <c r="B317" s="282" t="s">
        <v>371</v>
      </c>
      <c r="C317" s="305"/>
      <c r="D317" s="305"/>
      <c r="E317" s="261">
        <v>8918</v>
      </c>
      <c r="F317" s="261">
        <v>9114</v>
      </c>
      <c r="G317" s="1"/>
      <c r="H317" s="261">
        <f t="shared" si="18"/>
        <v>196</v>
      </c>
      <c r="I317" s="262">
        <f t="shared" si="19"/>
        <v>2.197802197802198E-2</v>
      </c>
    </row>
    <row r="318" spans="1:9" x14ac:dyDescent="0.2">
      <c r="A318" s="1"/>
      <c r="B318" s="284" t="s">
        <v>372</v>
      </c>
      <c r="C318" s="284" t="s">
        <v>112</v>
      </c>
      <c r="D318" s="19" t="s">
        <v>140</v>
      </c>
      <c r="E318" s="20">
        <v>11</v>
      </c>
      <c r="F318" s="20">
        <v>4</v>
      </c>
      <c r="G318" s="1"/>
      <c r="H318" s="20">
        <f t="shared" si="18"/>
        <v>-7</v>
      </c>
      <c r="I318" s="25">
        <f t="shared" si="19"/>
        <v>-0.63636363636363635</v>
      </c>
    </row>
    <row r="319" spans="1:9" x14ac:dyDescent="0.2">
      <c r="A319" s="1"/>
      <c r="B319" s="306"/>
      <c r="C319" s="306"/>
      <c r="D319" s="19" t="s">
        <v>141</v>
      </c>
      <c r="E319" s="20">
        <v>2</v>
      </c>
      <c r="F319" s="20">
        <v>0</v>
      </c>
      <c r="G319" s="1"/>
      <c r="H319" s="20">
        <f t="shared" si="18"/>
        <v>-2</v>
      </c>
      <c r="I319" s="25">
        <f t="shared" si="19"/>
        <v>-1</v>
      </c>
    </row>
    <row r="320" spans="1:9" x14ac:dyDescent="0.2">
      <c r="A320" s="1"/>
      <c r="B320" s="306"/>
      <c r="C320" s="307" t="s">
        <v>118</v>
      </c>
      <c r="D320" s="308"/>
      <c r="E320" s="34">
        <v>13</v>
      </c>
      <c r="F320" s="34">
        <v>4</v>
      </c>
      <c r="G320" s="1"/>
      <c r="H320" s="34">
        <f t="shared" si="18"/>
        <v>-9</v>
      </c>
      <c r="I320" s="37">
        <f t="shared" si="19"/>
        <v>-0.69230769230769229</v>
      </c>
    </row>
    <row r="321" spans="1:9" ht="33.75" x14ac:dyDescent="0.2">
      <c r="A321" s="1"/>
      <c r="B321" s="306"/>
      <c r="C321" s="284" t="s">
        <v>111</v>
      </c>
      <c r="D321" s="19" t="s">
        <v>12</v>
      </c>
      <c r="E321" s="20">
        <v>27</v>
      </c>
      <c r="F321" s="20">
        <v>16</v>
      </c>
      <c r="G321" s="1"/>
      <c r="H321" s="20">
        <f t="shared" si="18"/>
        <v>-11</v>
      </c>
      <c r="I321" s="25">
        <f t="shared" si="19"/>
        <v>-0.40740740740740738</v>
      </c>
    </row>
    <row r="322" spans="1:9" x14ac:dyDescent="0.2">
      <c r="A322" s="1"/>
      <c r="B322" s="306"/>
      <c r="C322" s="306"/>
      <c r="D322" s="19" t="s">
        <v>10</v>
      </c>
      <c r="E322" s="20">
        <v>31</v>
      </c>
      <c r="F322" s="20">
        <v>44</v>
      </c>
      <c r="G322" s="1"/>
      <c r="H322" s="20">
        <f t="shared" si="18"/>
        <v>13</v>
      </c>
      <c r="I322" s="25">
        <f t="shared" si="19"/>
        <v>0.41935483870967744</v>
      </c>
    </row>
    <row r="323" spans="1:9" x14ac:dyDescent="0.2">
      <c r="A323" s="1"/>
      <c r="B323" s="306"/>
      <c r="C323" s="307" t="s">
        <v>119</v>
      </c>
      <c r="D323" s="308"/>
      <c r="E323" s="34">
        <v>58</v>
      </c>
      <c r="F323" s="34">
        <v>60</v>
      </c>
      <c r="G323" s="1"/>
      <c r="H323" s="34">
        <f t="shared" si="18"/>
        <v>2</v>
      </c>
      <c r="I323" s="37">
        <f t="shared" si="19"/>
        <v>3.4482758620689655E-2</v>
      </c>
    </row>
    <row r="324" spans="1:9" x14ac:dyDescent="0.2">
      <c r="A324" s="1"/>
      <c r="B324" s="306"/>
      <c r="C324" s="284" t="s">
        <v>110</v>
      </c>
      <c r="D324" s="19" t="s">
        <v>15</v>
      </c>
      <c r="E324" s="20">
        <v>84</v>
      </c>
      <c r="F324" s="20">
        <v>100</v>
      </c>
      <c r="G324" s="1"/>
      <c r="H324" s="20">
        <f t="shared" si="18"/>
        <v>16</v>
      </c>
      <c r="I324" s="25">
        <f t="shared" si="19"/>
        <v>0.19047619047619047</v>
      </c>
    </row>
    <row r="325" spans="1:9" x14ac:dyDescent="0.2">
      <c r="A325" s="1"/>
      <c r="B325" s="306"/>
      <c r="C325" s="306"/>
      <c r="D325" s="19" t="s">
        <v>394</v>
      </c>
      <c r="E325" s="20">
        <v>58</v>
      </c>
      <c r="F325" s="20">
        <v>52</v>
      </c>
      <c r="G325" s="1"/>
      <c r="H325" s="20">
        <f t="shared" si="18"/>
        <v>-6</v>
      </c>
      <c r="I325" s="25">
        <f t="shared" si="19"/>
        <v>-0.10344827586206896</v>
      </c>
    </row>
    <row r="326" spans="1:9" x14ac:dyDescent="0.2">
      <c r="A326" s="1"/>
      <c r="B326" s="306"/>
      <c r="C326" s="306"/>
      <c r="D326" s="19" t="s">
        <v>6</v>
      </c>
      <c r="E326" s="20">
        <v>169</v>
      </c>
      <c r="F326" s="20">
        <v>184</v>
      </c>
      <c r="G326" s="1"/>
      <c r="H326" s="20">
        <f t="shared" si="18"/>
        <v>15</v>
      </c>
      <c r="I326" s="25">
        <f t="shared" si="19"/>
        <v>8.8757396449704137E-2</v>
      </c>
    </row>
    <row r="327" spans="1:9" x14ac:dyDescent="0.2">
      <c r="A327" s="1"/>
      <c r="B327" s="306"/>
      <c r="C327" s="307" t="s">
        <v>120</v>
      </c>
      <c r="D327" s="308"/>
      <c r="E327" s="34">
        <v>311</v>
      </c>
      <c r="F327" s="34">
        <v>336</v>
      </c>
      <c r="G327" s="1"/>
      <c r="H327" s="34">
        <f t="shared" si="18"/>
        <v>25</v>
      </c>
      <c r="I327" s="37">
        <f t="shared" si="19"/>
        <v>8.0385852090032156E-2</v>
      </c>
    </row>
    <row r="328" spans="1:9" x14ac:dyDescent="0.2">
      <c r="A328" s="1"/>
      <c r="B328" s="306"/>
      <c r="C328" s="28" t="s">
        <v>40</v>
      </c>
      <c r="D328" s="19" t="s">
        <v>395</v>
      </c>
      <c r="E328" s="20">
        <v>30</v>
      </c>
      <c r="F328" s="20">
        <v>36</v>
      </c>
      <c r="G328" s="1"/>
      <c r="H328" s="20">
        <f t="shared" si="18"/>
        <v>6</v>
      </c>
      <c r="I328" s="25">
        <f t="shared" si="19"/>
        <v>0.2</v>
      </c>
    </row>
    <row r="329" spans="1:9" x14ac:dyDescent="0.2">
      <c r="A329" s="1"/>
      <c r="B329" s="306"/>
      <c r="C329" s="307" t="s">
        <v>102</v>
      </c>
      <c r="D329" s="308"/>
      <c r="E329" s="34">
        <v>30</v>
      </c>
      <c r="F329" s="34">
        <v>36</v>
      </c>
      <c r="G329" s="1"/>
      <c r="H329" s="34">
        <f t="shared" si="18"/>
        <v>6</v>
      </c>
      <c r="I329" s="37">
        <f t="shared" si="19"/>
        <v>0.2</v>
      </c>
    </row>
    <row r="330" spans="1:9" x14ac:dyDescent="0.2">
      <c r="A330" s="1"/>
      <c r="B330" s="282" t="s">
        <v>373</v>
      </c>
      <c r="C330" s="305"/>
      <c r="D330" s="305"/>
      <c r="E330" s="261">
        <v>412</v>
      </c>
      <c r="F330" s="261">
        <v>436</v>
      </c>
      <c r="G330" s="1"/>
      <c r="H330" s="261">
        <f t="shared" si="18"/>
        <v>24</v>
      </c>
      <c r="I330" s="262">
        <f t="shared" si="19"/>
        <v>5.8252427184466021E-2</v>
      </c>
    </row>
    <row r="331" spans="1:9" x14ac:dyDescent="0.2">
      <c r="A331" s="1"/>
      <c r="B331" s="284" t="s">
        <v>374</v>
      </c>
      <c r="C331" s="284" t="s">
        <v>112</v>
      </c>
      <c r="D331" s="19" t="s">
        <v>140</v>
      </c>
      <c r="E331" s="20">
        <v>1199</v>
      </c>
      <c r="F331" s="20">
        <v>1282</v>
      </c>
      <c r="G331" s="1"/>
      <c r="H331" s="20">
        <f t="shared" si="18"/>
        <v>83</v>
      </c>
      <c r="I331" s="25">
        <f t="shared" si="19"/>
        <v>6.9224353628023358E-2</v>
      </c>
    </row>
    <row r="332" spans="1:9" x14ac:dyDescent="0.2">
      <c r="A332" s="1"/>
      <c r="B332" s="306"/>
      <c r="C332" s="306"/>
      <c r="D332" s="19" t="s">
        <v>141</v>
      </c>
      <c r="E332" s="20">
        <v>2654</v>
      </c>
      <c r="F332" s="20">
        <v>2763</v>
      </c>
      <c r="G332" s="1"/>
      <c r="H332" s="20">
        <f t="shared" si="18"/>
        <v>109</v>
      </c>
      <c r="I332" s="25">
        <f t="shared" si="19"/>
        <v>4.1070082893745287E-2</v>
      </c>
    </row>
    <row r="333" spans="1:9" x14ac:dyDescent="0.2">
      <c r="A333" s="1"/>
      <c r="B333" s="306"/>
      <c r="C333" s="307" t="s">
        <v>118</v>
      </c>
      <c r="D333" s="308"/>
      <c r="E333" s="34">
        <v>3853</v>
      </c>
      <c r="F333" s="34">
        <v>4045</v>
      </c>
      <c r="G333" s="1"/>
      <c r="H333" s="34">
        <f t="shared" si="18"/>
        <v>192</v>
      </c>
      <c r="I333" s="37">
        <f t="shared" si="19"/>
        <v>4.9831300285491827E-2</v>
      </c>
    </row>
    <row r="334" spans="1:9" ht="33.75" x14ac:dyDescent="0.2">
      <c r="A334" s="1"/>
      <c r="B334" s="306"/>
      <c r="C334" s="284" t="s">
        <v>111</v>
      </c>
      <c r="D334" s="19" t="s">
        <v>12</v>
      </c>
      <c r="E334" s="20">
        <v>982</v>
      </c>
      <c r="F334" s="20">
        <v>1076</v>
      </c>
      <c r="G334" s="1"/>
      <c r="H334" s="20">
        <f t="shared" si="18"/>
        <v>94</v>
      </c>
      <c r="I334" s="25">
        <f t="shared" si="19"/>
        <v>9.5723014256619138E-2</v>
      </c>
    </row>
    <row r="335" spans="1:9" x14ac:dyDescent="0.2">
      <c r="A335" s="1"/>
      <c r="B335" s="306"/>
      <c r="C335" s="306"/>
      <c r="D335" s="19" t="s">
        <v>10</v>
      </c>
      <c r="E335" s="20">
        <v>1215</v>
      </c>
      <c r="F335" s="20">
        <v>1174</v>
      </c>
      <c r="G335" s="1"/>
      <c r="H335" s="20">
        <f t="shared" si="18"/>
        <v>-41</v>
      </c>
      <c r="I335" s="25">
        <f t="shared" si="19"/>
        <v>-3.3744855967078193E-2</v>
      </c>
    </row>
    <row r="336" spans="1:9" x14ac:dyDescent="0.2">
      <c r="A336" s="1"/>
      <c r="B336" s="306"/>
      <c r="C336" s="306"/>
      <c r="D336" s="19" t="s">
        <v>175</v>
      </c>
      <c r="E336" s="20">
        <v>488</v>
      </c>
      <c r="F336" s="20">
        <v>499</v>
      </c>
      <c r="G336" s="1"/>
      <c r="H336" s="20">
        <f t="shared" si="18"/>
        <v>11</v>
      </c>
      <c r="I336" s="25">
        <f t="shared" si="19"/>
        <v>2.2540983606557378E-2</v>
      </c>
    </row>
    <row r="337" spans="1:9" x14ac:dyDescent="0.2">
      <c r="A337" s="1"/>
      <c r="B337" s="306"/>
      <c r="C337" s="307" t="s">
        <v>119</v>
      </c>
      <c r="D337" s="308"/>
      <c r="E337" s="34">
        <v>2685</v>
      </c>
      <c r="F337" s="34">
        <v>2749</v>
      </c>
      <c r="G337" s="1"/>
      <c r="H337" s="34">
        <f t="shared" si="18"/>
        <v>64</v>
      </c>
      <c r="I337" s="37">
        <f t="shared" si="19"/>
        <v>2.3836126629422718E-2</v>
      </c>
    </row>
    <row r="338" spans="1:9" x14ac:dyDescent="0.2">
      <c r="A338" s="1"/>
      <c r="B338" s="306"/>
      <c r="C338" s="284" t="s">
        <v>110</v>
      </c>
      <c r="D338" s="19" t="s">
        <v>15</v>
      </c>
      <c r="E338" s="20">
        <v>3414</v>
      </c>
      <c r="F338" s="20">
        <v>3482</v>
      </c>
      <c r="G338" s="1"/>
      <c r="H338" s="20">
        <f t="shared" si="18"/>
        <v>68</v>
      </c>
      <c r="I338" s="25">
        <f t="shared" si="19"/>
        <v>1.9917984768599881E-2</v>
      </c>
    </row>
    <row r="339" spans="1:9" x14ac:dyDescent="0.2">
      <c r="A339" s="1"/>
      <c r="B339" s="306"/>
      <c r="C339" s="306"/>
      <c r="D339" s="19" t="s">
        <v>394</v>
      </c>
      <c r="E339" s="20">
        <v>1282</v>
      </c>
      <c r="F339" s="20">
        <v>1368</v>
      </c>
      <c r="G339" s="1"/>
      <c r="H339" s="20">
        <f t="shared" si="18"/>
        <v>86</v>
      </c>
      <c r="I339" s="25">
        <f t="shared" si="19"/>
        <v>6.7082683307332289E-2</v>
      </c>
    </row>
    <row r="340" spans="1:9" x14ac:dyDescent="0.2">
      <c r="A340" s="1"/>
      <c r="B340" s="306"/>
      <c r="C340" s="306"/>
      <c r="D340" s="19" t="s">
        <v>6</v>
      </c>
      <c r="E340" s="20">
        <v>5618</v>
      </c>
      <c r="F340" s="20">
        <v>5679</v>
      </c>
      <c r="G340" s="1"/>
      <c r="H340" s="20">
        <f t="shared" si="18"/>
        <v>61</v>
      </c>
      <c r="I340" s="25">
        <f t="shared" si="19"/>
        <v>1.0857956568173727E-2</v>
      </c>
    </row>
    <row r="341" spans="1:9" x14ac:dyDescent="0.2">
      <c r="A341" s="1"/>
      <c r="B341" s="306"/>
      <c r="C341" s="307" t="s">
        <v>120</v>
      </c>
      <c r="D341" s="308"/>
      <c r="E341" s="34">
        <v>10314</v>
      </c>
      <c r="F341" s="34">
        <v>10529</v>
      </c>
      <c r="G341" s="1"/>
      <c r="H341" s="34">
        <f t="shared" si="18"/>
        <v>215</v>
      </c>
      <c r="I341" s="37">
        <f t="shared" si="19"/>
        <v>2.0845452782625559E-2</v>
      </c>
    </row>
    <row r="342" spans="1:9" x14ac:dyDescent="0.2">
      <c r="A342" s="1"/>
      <c r="B342" s="306"/>
      <c r="C342" s="284" t="s">
        <v>40</v>
      </c>
      <c r="D342" s="19" t="s">
        <v>395</v>
      </c>
      <c r="E342" s="20">
        <v>2441</v>
      </c>
      <c r="F342" s="20">
        <v>2410</v>
      </c>
      <c r="G342" s="1"/>
      <c r="H342" s="20">
        <f t="shared" si="18"/>
        <v>-31</v>
      </c>
      <c r="I342" s="25">
        <f t="shared" si="19"/>
        <v>-1.2699713232281851E-2</v>
      </c>
    </row>
    <row r="343" spans="1:9" ht="22.5" x14ac:dyDescent="0.2">
      <c r="A343" s="1"/>
      <c r="B343" s="306"/>
      <c r="C343" s="306"/>
      <c r="D343" s="19" t="s">
        <v>40</v>
      </c>
      <c r="E343" s="20">
        <v>27</v>
      </c>
      <c r="F343" s="20">
        <v>14</v>
      </c>
      <c r="G343" s="1"/>
      <c r="H343" s="20">
        <f t="shared" si="18"/>
        <v>-13</v>
      </c>
      <c r="I343" s="25">
        <f t="shared" si="19"/>
        <v>-0.48148148148148145</v>
      </c>
    </row>
    <row r="344" spans="1:9" x14ac:dyDescent="0.2">
      <c r="A344" s="1"/>
      <c r="B344" s="306"/>
      <c r="C344" s="307" t="s">
        <v>102</v>
      </c>
      <c r="D344" s="308"/>
      <c r="E344" s="34">
        <v>2468</v>
      </c>
      <c r="F344" s="34">
        <v>2424</v>
      </c>
      <c r="G344" s="1"/>
      <c r="H344" s="34">
        <f t="shared" si="18"/>
        <v>-44</v>
      </c>
      <c r="I344" s="37">
        <f t="shared" si="19"/>
        <v>-1.7828200972447326E-2</v>
      </c>
    </row>
    <row r="345" spans="1:9" x14ac:dyDescent="0.2">
      <c r="A345" s="1"/>
      <c r="B345" s="282" t="s">
        <v>375</v>
      </c>
      <c r="C345" s="305"/>
      <c r="D345" s="305"/>
      <c r="E345" s="261">
        <v>19320</v>
      </c>
      <c r="F345" s="261">
        <v>19747</v>
      </c>
      <c r="G345" s="1"/>
      <c r="H345" s="261">
        <f t="shared" si="18"/>
        <v>427</v>
      </c>
      <c r="I345" s="262">
        <f t="shared" si="19"/>
        <v>2.2101449275362318E-2</v>
      </c>
    </row>
    <row r="346" spans="1:9" x14ac:dyDescent="0.2">
      <c r="A346" s="1"/>
      <c r="B346" s="284" t="s">
        <v>376</v>
      </c>
      <c r="C346" s="284" t="s">
        <v>112</v>
      </c>
      <c r="D346" s="19" t="s">
        <v>140</v>
      </c>
      <c r="E346" s="20">
        <v>1028</v>
      </c>
      <c r="F346" s="20">
        <v>1072</v>
      </c>
      <c r="G346" s="1"/>
      <c r="H346" s="20">
        <f t="shared" si="18"/>
        <v>44</v>
      </c>
      <c r="I346" s="25">
        <f t="shared" si="19"/>
        <v>4.2801556420233464E-2</v>
      </c>
    </row>
    <row r="347" spans="1:9" x14ac:dyDescent="0.2">
      <c r="A347" s="1"/>
      <c r="B347" s="306"/>
      <c r="C347" s="306"/>
      <c r="D347" s="19" t="s">
        <v>141</v>
      </c>
      <c r="E347" s="20">
        <v>1780</v>
      </c>
      <c r="F347" s="20">
        <v>1810</v>
      </c>
      <c r="G347" s="1"/>
      <c r="H347" s="20">
        <f t="shared" si="18"/>
        <v>30</v>
      </c>
      <c r="I347" s="25">
        <f t="shared" si="19"/>
        <v>1.6853932584269662E-2</v>
      </c>
    </row>
    <row r="348" spans="1:9" x14ac:dyDescent="0.2">
      <c r="A348" s="1"/>
      <c r="B348" s="306"/>
      <c r="C348" s="307" t="s">
        <v>118</v>
      </c>
      <c r="D348" s="308"/>
      <c r="E348" s="34">
        <v>2808</v>
      </c>
      <c r="F348" s="34">
        <v>2882</v>
      </c>
      <c r="G348" s="1"/>
      <c r="H348" s="34">
        <f t="shared" si="18"/>
        <v>74</v>
      </c>
      <c r="I348" s="37">
        <f t="shared" si="19"/>
        <v>2.6353276353276354E-2</v>
      </c>
    </row>
    <row r="349" spans="1:9" ht="33.75" x14ac:dyDescent="0.2">
      <c r="A349" s="1"/>
      <c r="B349" s="306"/>
      <c r="C349" s="284" t="s">
        <v>111</v>
      </c>
      <c r="D349" s="19" t="s">
        <v>12</v>
      </c>
      <c r="E349" s="20">
        <v>1113</v>
      </c>
      <c r="F349" s="20">
        <v>1140</v>
      </c>
      <c r="G349" s="1"/>
      <c r="H349" s="20">
        <f t="shared" si="18"/>
        <v>27</v>
      </c>
      <c r="I349" s="25">
        <f t="shared" si="19"/>
        <v>2.4258760107816711E-2</v>
      </c>
    </row>
    <row r="350" spans="1:9" x14ac:dyDescent="0.2">
      <c r="A350" s="1"/>
      <c r="B350" s="306"/>
      <c r="C350" s="306"/>
      <c r="D350" s="19" t="s">
        <v>10</v>
      </c>
      <c r="E350" s="20">
        <v>1385</v>
      </c>
      <c r="F350" s="20">
        <v>1399</v>
      </c>
      <c r="G350" s="1"/>
      <c r="H350" s="20">
        <f t="shared" si="18"/>
        <v>14</v>
      </c>
      <c r="I350" s="25">
        <f t="shared" si="19"/>
        <v>1.0108303249097473E-2</v>
      </c>
    </row>
    <row r="351" spans="1:9" x14ac:dyDescent="0.2">
      <c r="A351" s="1"/>
      <c r="B351" s="306"/>
      <c r="C351" s="306"/>
      <c r="D351" s="19" t="s">
        <v>175</v>
      </c>
      <c r="E351" s="20">
        <v>602</v>
      </c>
      <c r="F351" s="20">
        <v>606</v>
      </c>
      <c r="G351" s="1"/>
      <c r="H351" s="20">
        <f t="shared" si="18"/>
        <v>4</v>
      </c>
      <c r="I351" s="25">
        <f t="shared" si="19"/>
        <v>6.6445182724252493E-3</v>
      </c>
    </row>
    <row r="352" spans="1:9" x14ac:dyDescent="0.2">
      <c r="A352" s="1"/>
      <c r="B352" s="306"/>
      <c r="C352" s="307" t="s">
        <v>119</v>
      </c>
      <c r="D352" s="308"/>
      <c r="E352" s="34">
        <v>3100</v>
      </c>
      <c r="F352" s="34">
        <v>3145</v>
      </c>
      <c r="G352" s="1"/>
      <c r="H352" s="34">
        <f t="shared" si="18"/>
        <v>45</v>
      </c>
      <c r="I352" s="37">
        <f t="shared" si="19"/>
        <v>1.4516129032258065E-2</v>
      </c>
    </row>
    <row r="353" spans="1:9" x14ac:dyDescent="0.2">
      <c r="A353" s="1"/>
      <c r="B353" s="306"/>
      <c r="C353" s="284" t="s">
        <v>110</v>
      </c>
      <c r="D353" s="19" t="s">
        <v>15</v>
      </c>
      <c r="E353" s="20">
        <v>2673</v>
      </c>
      <c r="F353" s="20">
        <v>2632</v>
      </c>
      <c r="G353" s="1"/>
      <c r="H353" s="20">
        <f t="shared" si="18"/>
        <v>-41</v>
      </c>
      <c r="I353" s="25">
        <f t="shared" si="19"/>
        <v>-1.5338570894126449E-2</v>
      </c>
    </row>
    <row r="354" spans="1:9" x14ac:dyDescent="0.2">
      <c r="A354" s="1"/>
      <c r="B354" s="306"/>
      <c r="C354" s="306"/>
      <c r="D354" s="19" t="s">
        <v>394</v>
      </c>
      <c r="E354" s="20">
        <v>1500</v>
      </c>
      <c r="F354" s="20">
        <v>1522</v>
      </c>
      <c r="G354" s="1"/>
      <c r="H354" s="20">
        <f t="shared" si="18"/>
        <v>22</v>
      </c>
      <c r="I354" s="25">
        <f t="shared" si="19"/>
        <v>1.4666666666666666E-2</v>
      </c>
    </row>
    <row r="355" spans="1:9" x14ac:dyDescent="0.2">
      <c r="A355" s="1"/>
      <c r="B355" s="306"/>
      <c r="C355" s="306"/>
      <c r="D355" s="19" t="s">
        <v>6</v>
      </c>
      <c r="E355" s="20">
        <v>4706</v>
      </c>
      <c r="F355" s="20">
        <v>4750</v>
      </c>
      <c r="G355" s="1"/>
      <c r="H355" s="20">
        <f t="shared" si="18"/>
        <v>44</v>
      </c>
      <c r="I355" s="25">
        <f t="shared" si="19"/>
        <v>9.3497662558436039E-3</v>
      </c>
    </row>
    <row r="356" spans="1:9" x14ac:dyDescent="0.2">
      <c r="A356" s="1"/>
      <c r="B356" s="306"/>
      <c r="C356" s="307" t="s">
        <v>120</v>
      </c>
      <c r="D356" s="308"/>
      <c r="E356" s="34">
        <v>8879</v>
      </c>
      <c r="F356" s="34">
        <v>8904</v>
      </c>
      <c r="G356" s="1"/>
      <c r="H356" s="34">
        <f t="shared" si="18"/>
        <v>25</v>
      </c>
      <c r="I356" s="37">
        <f t="shared" si="19"/>
        <v>2.8156323910350266E-3</v>
      </c>
    </row>
    <row r="357" spans="1:9" x14ac:dyDescent="0.2">
      <c r="A357" s="1"/>
      <c r="B357" s="306"/>
      <c r="C357" s="284" t="s">
        <v>40</v>
      </c>
      <c r="D357" s="19" t="s">
        <v>395</v>
      </c>
      <c r="E357" s="20">
        <v>1814</v>
      </c>
      <c r="F357" s="20">
        <v>1766</v>
      </c>
      <c r="G357" s="1"/>
      <c r="H357" s="20">
        <f t="shared" si="18"/>
        <v>-48</v>
      </c>
      <c r="I357" s="25">
        <f t="shared" si="19"/>
        <v>-2.6460859977949284E-2</v>
      </c>
    </row>
    <row r="358" spans="1:9" ht="22.5" x14ac:dyDescent="0.2">
      <c r="A358" s="1"/>
      <c r="B358" s="306"/>
      <c r="C358" s="306"/>
      <c r="D358" s="19" t="s">
        <v>40</v>
      </c>
      <c r="E358" s="20">
        <v>154</v>
      </c>
      <c r="F358" s="20">
        <v>106</v>
      </c>
      <c r="G358" s="1"/>
      <c r="H358" s="20">
        <f t="shared" si="18"/>
        <v>-48</v>
      </c>
      <c r="I358" s="25">
        <f t="shared" si="19"/>
        <v>-0.31168831168831168</v>
      </c>
    </row>
    <row r="359" spans="1:9" x14ac:dyDescent="0.2">
      <c r="A359" s="1"/>
      <c r="B359" s="306"/>
      <c r="C359" s="307" t="s">
        <v>102</v>
      </c>
      <c r="D359" s="308"/>
      <c r="E359" s="34">
        <v>1968</v>
      </c>
      <c r="F359" s="34">
        <v>1872</v>
      </c>
      <c r="G359" s="1"/>
      <c r="H359" s="34">
        <f t="shared" si="18"/>
        <v>-96</v>
      </c>
      <c r="I359" s="37">
        <f t="shared" si="19"/>
        <v>-4.878048780487805E-2</v>
      </c>
    </row>
    <row r="360" spans="1:9" x14ac:dyDescent="0.2">
      <c r="A360" s="1"/>
      <c r="B360" s="282" t="s">
        <v>377</v>
      </c>
      <c r="C360" s="305"/>
      <c r="D360" s="305"/>
      <c r="E360" s="261">
        <v>16755</v>
      </c>
      <c r="F360" s="261">
        <v>16803</v>
      </c>
      <c r="G360" s="1"/>
      <c r="H360" s="261">
        <f t="shared" si="18"/>
        <v>48</v>
      </c>
      <c r="I360" s="262">
        <f t="shared" si="19"/>
        <v>2.8648164726947181E-3</v>
      </c>
    </row>
    <row r="361" spans="1:9" x14ac:dyDescent="0.2">
      <c r="A361" s="1"/>
      <c r="B361" s="284" t="s">
        <v>378</v>
      </c>
      <c r="C361" s="284" t="s">
        <v>112</v>
      </c>
      <c r="D361" s="19" t="s">
        <v>140</v>
      </c>
      <c r="E361" s="20">
        <v>1450</v>
      </c>
      <c r="F361" s="20">
        <v>1459</v>
      </c>
      <c r="G361" s="1"/>
      <c r="H361" s="20">
        <f t="shared" si="18"/>
        <v>9</v>
      </c>
      <c r="I361" s="25">
        <f t="shared" si="19"/>
        <v>6.2068965517241377E-3</v>
      </c>
    </row>
    <row r="362" spans="1:9" x14ac:dyDescent="0.2">
      <c r="A362" s="1"/>
      <c r="B362" s="306"/>
      <c r="C362" s="306"/>
      <c r="D362" s="19" t="s">
        <v>141</v>
      </c>
      <c r="E362" s="20">
        <v>3229</v>
      </c>
      <c r="F362" s="20">
        <v>3322</v>
      </c>
      <c r="G362" s="1"/>
      <c r="H362" s="20">
        <f t="shared" si="18"/>
        <v>93</v>
      </c>
      <c r="I362" s="25">
        <f t="shared" si="19"/>
        <v>2.8801486528336945E-2</v>
      </c>
    </row>
    <row r="363" spans="1:9" x14ac:dyDescent="0.2">
      <c r="A363" s="1"/>
      <c r="B363" s="306"/>
      <c r="C363" s="307" t="s">
        <v>118</v>
      </c>
      <c r="D363" s="308"/>
      <c r="E363" s="34">
        <v>4679</v>
      </c>
      <c r="F363" s="34">
        <v>4781</v>
      </c>
      <c r="G363" s="1"/>
      <c r="H363" s="34">
        <f t="shared" si="18"/>
        <v>102</v>
      </c>
      <c r="I363" s="37">
        <f t="shared" si="19"/>
        <v>2.1799529814062833E-2</v>
      </c>
    </row>
    <row r="364" spans="1:9" ht="33.75" x14ac:dyDescent="0.2">
      <c r="A364" s="1"/>
      <c r="B364" s="306"/>
      <c r="C364" s="284" t="s">
        <v>111</v>
      </c>
      <c r="D364" s="19" t="s">
        <v>12</v>
      </c>
      <c r="E364" s="20">
        <v>711</v>
      </c>
      <c r="F364" s="20">
        <v>716</v>
      </c>
      <c r="G364" s="1"/>
      <c r="H364" s="20">
        <f t="shared" si="18"/>
        <v>5</v>
      </c>
      <c r="I364" s="25">
        <f t="shared" si="19"/>
        <v>7.0323488045007029E-3</v>
      </c>
    </row>
    <row r="365" spans="1:9" x14ac:dyDescent="0.2">
      <c r="A365" s="1"/>
      <c r="B365" s="306"/>
      <c r="C365" s="306"/>
      <c r="D365" s="19" t="s">
        <v>10</v>
      </c>
      <c r="E365" s="20">
        <v>730</v>
      </c>
      <c r="F365" s="20">
        <v>731</v>
      </c>
      <c r="G365" s="1"/>
      <c r="H365" s="20">
        <f t="shared" si="18"/>
        <v>1</v>
      </c>
      <c r="I365" s="25">
        <f t="shared" si="19"/>
        <v>1.3698630136986301E-3</v>
      </c>
    </row>
    <row r="366" spans="1:9" x14ac:dyDescent="0.2">
      <c r="A366" s="1"/>
      <c r="B366" s="306"/>
      <c r="C366" s="306"/>
      <c r="D366" s="19" t="s">
        <v>175</v>
      </c>
      <c r="E366" s="20">
        <v>242</v>
      </c>
      <c r="F366" s="20">
        <v>253</v>
      </c>
      <c r="G366" s="1"/>
      <c r="H366" s="20">
        <f t="shared" si="18"/>
        <v>11</v>
      </c>
      <c r="I366" s="25">
        <f t="shared" si="19"/>
        <v>4.5454545454545456E-2</v>
      </c>
    </row>
    <row r="367" spans="1:9" x14ac:dyDescent="0.2">
      <c r="A367" s="1"/>
      <c r="B367" s="306"/>
      <c r="C367" s="307" t="s">
        <v>119</v>
      </c>
      <c r="D367" s="308"/>
      <c r="E367" s="34">
        <v>1683</v>
      </c>
      <c r="F367" s="34">
        <v>1700</v>
      </c>
      <c r="G367" s="1"/>
      <c r="H367" s="34">
        <f t="shared" si="18"/>
        <v>17</v>
      </c>
      <c r="I367" s="37">
        <f t="shared" si="19"/>
        <v>1.0101010101010102E-2</v>
      </c>
    </row>
    <row r="368" spans="1:9" x14ac:dyDescent="0.2">
      <c r="A368" s="1"/>
      <c r="B368" s="306"/>
      <c r="C368" s="284" t="s">
        <v>110</v>
      </c>
      <c r="D368" s="19" t="s">
        <v>15</v>
      </c>
      <c r="E368" s="20">
        <v>2882</v>
      </c>
      <c r="F368" s="20">
        <v>3018</v>
      </c>
      <c r="G368" s="1"/>
      <c r="H368" s="20">
        <f t="shared" si="18"/>
        <v>136</v>
      </c>
      <c r="I368" s="25">
        <f t="shared" si="19"/>
        <v>4.7189451769604443E-2</v>
      </c>
    </row>
    <row r="369" spans="1:9" x14ac:dyDescent="0.2">
      <c r="A369" s="1"/>
      <c r="B369" s="306"/>
      <c r="C369" s="306"/>
      <c r="D369" s="19" t="s">
        <v>394</v>
      </c>
      <c r="E369" s="20">
        <v>1545</v>
      </c>
      <c r="F369" s="20">
        <v>1697</v>
      </c>
      <c r="G369" s="1"/>
      <c r="H369" s="20">
        <f t="shared" si="18"/>
        <v>152</v>
      </c>
      <c r="I369" s="25">
        <f t="shared" si="19"/>
        <v>9.8381877022653719E-2</v>
      </c>
    </row>
    <row r="370" spans="1:9" x14ac:dyDescent="0.2">
      <c r="A370" s="1"/>
      <c r="B370" s="306"/>
      <c r="C370" s="306"/>
      <c r="D370" s="19" t="s">
        <v>6</v>
      </c>
      <c r="E370" s="20">
        <v>4706</v>
      </c>
      <c r="F370" s="20">
        <v>4808</v>
      </c>
      <c r="G370" s="1"/>
      <c r="H370" s="20">
        <f t="shared" si="18"/>
        <v>102</v>
      </c>
      <c r="I370" s="25">
        <f t="shared" si="19"/>
        <v>2.1674458138546536E-2</v>
      </c>
    </row>
    <row r="371" spans="1:9" x14ac:dyDescent="0.2">
      <c r="A371" s="1"/>
      <c r="B371" s="306"/>
      <c r="C371" s="307" t="s">
        <v>120</v>
      </c>
      <c r="D371" s="308"/>
      <c r="E371" s="34">
        <v>9133</v>
      </c>
      <c r="F371" s="34">
        <v>9523</v>
      </c>
      <c r="G371" s="1"/>
      <c r="H371" s="34">
        <f t="shared" si="18"/>
        <v>390</v>
      </c>
      <c r="I371" s="37">
        <f t="shared" si="19"/>
        <v>4.2702288404686303E-2</v>
      </c>
    </row>
    <row r="372" spans="1:9" x14ac:dyDescent="0.2">
      <c r="A372" s="1"/>
      <c r="B372" s="306"/>
      <c r="C372" s="284" t="s">
        <v>40</v>
      </c>
      <c r="D372" s="19" t="s">
        <v>395</v>
      </c>
      <c r="E372" s="20">
        <v>1325</v>
      </c>
      <c r="F372" s="20">
        <v>1322</v>
      </c>
      <c r="G372" s="1"/>
      <c r="H372" s="20">
        <f t="shared" si="18"/>
        <v>-3</v>
      </c>
      <c r="I372" s="25">
        <f t="shared" si="19"/>
        <v>-2.2641509433962265E-3</v>
      </c>
    </row>
    <row r="373" spans="1:9" ht="22.5" x14ac:dyDescent="0.2">
      <c r="A373" s="1"/>
      <c r="B373" s="306"/>
      <c r="C373" s="306"/>
      <c r="D373" s="19" t="s">
        <v>40</v>
      </c>
      <c r="E373" s="20">
        <v>62</v>
      </c>
      <c r="F373" s="20">
        <v>69</v>
      </c>
      <c r="G373" s="1"/>
      <c r="H373" s="20">
        <f t="shared" si="18"/>
        <v>7</v>
      </c>
      <c r="I373" s="25">
        <f t="shared" si="19"/>
        <v>0.11290322580645161</v>
      </c>
    </row>
    <row r="374" spans="1:9" x14ac:dyDescent="0.2">
      <c r="A374" s="1"/>
      <c r="B374" s="306"/>
      <c r="C374" s="307" t="s">
        <v>102</v>
      </c>
      <c r="D374" s="308"/>
      <c r="E374" s="34">
        <v>1387</v>
      </c>
      <c r="F374" s="34">
        <v>1391</v>
      </c>
      <c r="G374" s="1"/>
      <c r="H374" s="34">
        <f t="shared" si="18"/>
        <v>4</v>
      </c>
      <c r="I374" s="37">
        <f t="shared" si="19"/>
        <v>2.8839221341023791E-3</v>
      </c>
    </row>
    <row r="375" spans="1:9" x14ac:dyDescent="0.2">
      <c r="A375" s="1"/>
      <c r="B375" s="282" t="s">
        <v>379</v>
      </c>
      <c r="C375" s="305"/>
      <c r="D375" s="305"/>
      <c r="E375" s="261">
        <v>16882</v>
      </c>
      <c r="F375" s="261">
        <v>17395</v>
      </c>
      <c r="G375" s="1"/>
      <c r="H375" s="261">
        <f t="shared" si="18"/>
        <v>513</v>
      </c>
      <c r="I375" s="262">
        <f t="shared" si="19"/>
        <v>3.0387394858429097E-2</v>
      </c>
    </row>
    <row r="376" spans="1:9" x14ac:dyDescent="0.2">
      <c r="A376" s="1"/>
      <c r="B376" s="284" t="s">
        <v>380</v>
      </c>
      <c r="C376" s="284" t="s">
        <v>112</v>
      </c>
      <c r="D376" s="19" t="s">
        <v>140</v>
      </c>
      <c r="E376" s="20">
        <v>74</v>
      </c>
      <c r="F376" s="20">
        <v>80</v>
      </c>
      <c r="G376" s="1"/>
      <c r="H376" s="20">
        <f t="shared" si="18"/>
        <v>6</v>
      </c>
      <c r="I376" s="25">
        <f t="shared" si="19"/>
        <v>8.1081081081081086E-2</v>
      </c>
    </row>
    <row r="377" spans="1:9" x14ac:dyDescent="0.2">
      <c r="A377" s="1"/>
      <c r="B377" s="306"/>
      <c r="C377" s="306"/>
      <c r="D377" s="19" t="s">
        <v>141</v>
      </c>
      <c r="E377" s="20">
        <v>118</v>
      </c>
      <c r="F377" s="20">
        <v>135</v>
      </c>
      <c r="G377" s="1"/>
      <c r="H377" s="20">
        <f t="shared" si="18"/>
        <v>17</v>
      </c>
      <c r="I377" s="25">
        <f t="shared" si="19"/>
        <v>0.1440677966101695</v>
      </c>
    </row>
    <row r="378" spans="1:9" x14ac:dyDescent="0.2">
      <c r="A378" s="1"/>
      <c r="B378" s="306"/>
      <c r="C378" s="307" t="s">
        <v>118</v>
      </c>
      <c r="D378" s="308"/>
      <c r="E378" s="34">
        <v>192</v>
      </c>
      <c r="F378" s="34">
        <v>215</v>
      </c>
      <c r="G378" s="1"/>
      <c r="H378" s="34">
        <f t="shared" si="18"/>
        <v>23</v>
      </c>
      <c r="I378" s="37">
        <f t="shared" si="19"/>
        <v>0.11979166666666667</v>
      </c>
    </row>
    <row r="379" spans="1:9" ht="33.75" x14ac:dyDescent="0.2">
      <c r="A379" s="1"/>
      <c r="B379" s="306"/>
      <c r="C379" s="284" t="s">
        <v>111</v>
      </c>
      <c r="D379" s="19" t="s">
        <v>12</v>
      </c>
      <c r="E379" s="20">
        <v>23</v>
      </c>
      <c r="F379" s="20">
        <v>17</v>
      </c>
      <c r="G379" s="1"/>
      <c r="H379" s="20">
        <f t="shared" si="18"/>
        <v>-6</v>
      </c>
      <c r="I379" s="25">
        <f t="shared" si="19"/>
        <v>-0.2608695652173913</v>
      </c>
    </row>
    <row r="380" spans="1:9" x14ac:dyDescent="0.2">
      <c r="A380" s="1"/>
      <c r="B380" s="306"/>
      <c r="C380" s="306"/>
      <c r="D380" s="19" t="s">
        <v>10</v>
      </c>
      <c r="E380" s="20">
        <v>28</v>
      </c>
      <c r="F380" s="20">
        <v>23</v>
      </c>
      <c r="G380" s="1"/>
      <c r="H380" s="20">
        <f t="shared" ref="H380:H408" si="20">F380-E380</f>
        <v>-5</v>
      </c>
      <c r="I380" s="25">
        <f t="shared" ref="I380:I408" si="21">H380/E380</f>
        <v>-0.17857142857142858</v>
      </c>
    </row>
    <row r="381" spans="1:9" x14ac:dyDescent="0.2">
      <c r="A381" s="1"/>
      <c r="B381" s="306"/>
      <c r="C381" s="307" t="s">
        <v>119</v>
      </c>
      <c r="D381" s="308"/>
      <c r="E381" s="34">
        <v>51</v>
      </c>
      <c r="F381" s="34">
        <v>40</v>
      </c>
      <c r="G381" s="1"/>
      <c r="H381" s="34">
        <f t="shared" si="20"/>
        <v>-11</v>
      </c>
      <c r="I381" s="37">
        <f t="shared" si="21"/>
        <v>-0.21568627450980393</v>
      </c>
    </row>
    <row r="382" spans="1:9" x14ac:dyDescent="0.2">
      <c r="A382" s="1"/>
      <c r="B382" s="306"/>
      <c r="C382" s="284" t="s">
        <v>110</v>
      </c>
      <c r="D382" s="19" t="s">
        <v>15</v>
      </c>
      <c r="E382" s="20">
        <v>85</v>
      </c>
      <c r="F382" s="20">
        <v>84</v>
      </c>
      <c r="G382" s="1"/>
      <c r="H382" s="20">
        <f t="shared" si="20"/>
        <v>-1</v>
      </c>
      <c r="I382" s="25">
        <f t="shared" si="21"/>
        <v>-1.1764705882352941E-2</v>
      </c>
    </row>
    <row r="383" spans="1:9" x14ac:dyDescent="0.2">
      <c r="A383" s="1"/>
      <c r="B383" s="306"/>
      <c r="C383" s="306"/>
      <c r="D383" s="19" t="s">
        <v>394</v>
      </c>
      <c r="E383" s="20">
        <v>263</v>
      </c>
      <c r="F383" s="20">
        <v>289</v>
      </c>
      <c r="G383" s="1"/>
      <c r="H383" s="20">
        <f t="shared" si="20"/>
        <v>26</v>
      </c>
      <c r="I383" s="25">
        <f t="shared" si="21"/>
        <v>9.8859315589353611E-2</v>
      </c>
    </row>
    <row r="384" spans="1:9" x14ac:dyDescent="0.2">
      <c r="A384" s="1"/>
      <c r="B384" s="306"/>
      <c r="C384" s="306"/>
      <c r="D384" s="19" t="s">
        <v>6</v>
      </c>
      <c r="E384" s="20">
        <v>168</v>
      </c>
      <c r="F384" s="20">
        <v>152</v>
      </c>
      <c r="G384" s="1"/>
      <c r="H384" s="20">
        <f t="shared" si="20"/>
        <v>-16</v>
      </c>
      <c r="I384" s="25">
        <f t="shared" si="21"/>
        <v>-9.5238095238095233E-2</v>
      </c>
    </row>
    <row r="385" spans="1:9" x14ac:dyDescent="0.2">
      <c r="A385" s="1"/>
      <c r="B385" s="306"/>
      <c r="C385" s="307" t="s">
        <v>120</v>
      </c>
      <c r="D385" s="308"/>
      <c r="E385" s="34">
        <v>516</v>
      </c>
      <c r="F385" s="34">
        <v>525</v>
      </c>
      <c r="G385" s="1"/>
      <c r="H385" s="34">
        <f t="shared" si="20"/>
        <v>9</v>
      </c>
      <c r="I385" s="37">
        <f t="shared" si="21"/>
        <v>1.7441860465116279E-2</v>
      </c>
    </row>
    <row r="386" spans="1:9" x14ac:dyDescent="0.2">
      <c r="A386" s="1"/>
      <c r="B386" s="306"/>
      <c r="C386" s="28" t="s">
        <v>40</v>
      </c>
      <c r="D386" s="19" t="s">
        <v>395</v>
      </c>
      <c r="E386" s="20">
        <v>29</v>
      </c>
      <c r="F386" s="20">
        <v>35</v>
      </c>
      <c r="G386" s="1"/>
      <c r="H386" s="20">
        <f t="shared" si="20"/>
        <v>6</v>
      </c>
      <c r="I386" s="25">
        <f t="shared" si="21"/>
        <v>0.20689655172413793</v>
      </c>
    </row>
    <row r="387" spans="1:9" x14ac:dyDescent="0.2">
      <c r="A387" s="1"/>
      <c r="B387" s="306"/>
      <c r="C387" s="307" t="s">
        <v>102</v>
      </c>
      <c r="D387" s="308"/>
      <c r="E387" s="34">
        <v>29</v>
      </c>
      <c r="F387" s="34">
        <v>35</v>
      </c>
      <c r="G387" s="1"/>
      <c r="H387" s="34">
        <f t="shared" si="20"/>
        <v>6</v>
      </c>
      <c r="I387" s="37">
        <f t="shared" si="21"/>
        <v>0.20689655172413793</v>
      </c>
    </row>
    <row r="388" spans="1:9" x14ac:dyDescent="0.2">
      <c r="A388" s="1"/>
      <c r="B388" s="282" t="s">
        <v>381</v>
      </c>
      <c r="C388" s="305"/>
      <c r="D388" s="305"/>
      <c r="E388" s="261">
        <v>788</v>
      </c>
      <c r="F388" s="261">
        <v>815</v>
      </c>
      <c r="G388" s="1"/>
      <c r="H388" s="261">
        <f t="shared" si="20"/>
        <v>27</v>
      </c>
      <c r="I388" s="262">
        <f t="shared" si="21"/>
        <v>3.4263959390862943E-2</v>
      </c>
    </row>
    <row r="389" spans="1:9" x14ac:dyDescent="0.2">
      <c r="A389" s="1"/>
      <c r="B389" s="284" t="s">
        <v>382</v>
      </c>
      <c r="C389" s="284" t="s">
        <v>112</v>
      </c>
      <c r="D389" s="19" t="s">
        <v>140</v>
      </c>
      <c r="E389" s="20">
        <v>413</v>
      </c>
      <c r="F389" s="20">
        <v>454</v>
      </c>
      <c r="G389" s="1"/>
      <c r="H389" s="20">
        <f t="shared" si="20"/>
        <v>41</v>
      </c>
      <c r="I389" s="25">
        <f t="shared" si="21"/>
        <v>9.9273607748184015E-2</v>
      </c>
    </row>
    <row r="390" spans="1:9" x14ac:dyDescent="0.2">
      <c r="A390" s="1"/>
      <c r="B390" s="306"/>
      <c r="C390" s="306"/>
      <c r="D390" s="19" t="s">
        <v>141</v>
      </c>
      <c r="E390" s="20">
        <v>690</v>
      </c>
      <c r="F390" s="20">
        <v>726</v>
      </c>
      <c r="G390" s="1"/>
      <c r="H390" s="20">
        <f t="shared" si="20"/>
        <v>36</v>
      </c>
      <c r="I390" s="25">
        <f t="shared" si="21"/>
        <v>5.2173913043478258E-2</v>
      </c>
    </row>
    <row r="391" spans="1:9" x14ac:dyDescent="0.2">
      <c r="A391" s="1"/>
      <c r="B391" s="306"/>
      <c r="C391" s="307" t="s">
        <v>118</v>
      </c>
      <c r="D391" s="308"/>
      <c r="E391" s="34">
        <v>1103</v>
      </c>
      <c r="F391" s="34">
        <v>1180</v>
      </c>
      <c r="G391" s="1"/>
      <c r="H391" s="34">
        <f t="shared" si="20"/>
        <v>77</v>
      </c>
      <c r="I391" s="37">
        <f t="shared" si="21"/>
        <v>6.980961015412511E-2</v>
      </c>
    </row>
    <row r="392" spans="1:9" ht="33.75" x14ac:dyDescent="0.2">
      <c r="A392" s="1"/>
      <c r="B392" s="306"/>
      <c r="C392" s="284" t="s">
        <v>111</v>
      </c>
      <c r="D392" s="19" t="s">
        <v>12</v>
      </c>
      <c r="E392" s="20">
        <v>506</v>
      </c>
      <c r="F392" s="20">
        <v>521</v>
      </c>
      <c r="G392" s="1"/>
      <c r="H392" s="20">
        <f t="shared" si="20"/>
        <v>15</v>
      </c>
      <c r="I392" s="25">
        <f t="shared" si="21"/>
        <v>2.9644268774703556E-2</v>
      </c>
    </row>
    <row r="393" spans="1:9" x14ac:dyDescent="0.2">
      <c r="A393" s="1"/>
      <c r="B393" s="306"/>
      <c r="C393" s="306"/>
      <c r="D393" s="19" t="s">
        <v>10</v>
      </c>
      <c r="E393" s="20">
        <v>592</v>
      </c>
      <c r="F393" s="20">
        <v>629</v>
      </c>
      <c r="G393" s="1"/>
      <c r="H393" s="20">
        <f t="shared" si="20"/>
        <v>37</v>
      </c>
      <c r="I393" s="25">
        <f t="shared" si="21"/>
        <v>6.25E-2</v>
      </c>
    </row>
    <row r="394" spans="1:9" x14ac:dyDescent="0.2">
      <c r="A394" s="1"/>
      <c r="B394" s="306"/>
      <c r="C394" s="306"/>
      <c r="D394" s="19" t="s">
        <v>175</v>
      </c>
      <c r="E394" s="20">
        <v>244</v>
      </c>
      <c r="F394" s="20">
        <v>249</v>
      </c>
      <c r="G394" s="1"/>
      <c r="H394" s="20">
        <f t="shared" si="20"/>
        <v>5</v>
      </c>
      <c r="I394" s="25">
        <f t="shared" si="21"/>
        <v>2.0491803278688523E-2</v>
      </c>
    </row>
    <row r="395" spans="1:9" x14ac:dyDescent="0.2">
      <c r="A395" s="1"/>
      <c r="B395" s="306"/>
      <c r="C395" s="307" t="s">
        <v>119</v>
      </c>
      <c r="D395" s="308"/>
      <c r="E395" s="34">
        <v>1342</v>
      </c>
      <c r="F395" s="34">
        <v>1399</v>
      </c>
      <c r="G395" s="1"/>
      <c r="H395" s="34">
        <f t="shared" si="20"/>
        <v>57</v>
      </c>
      <c r="I395" s="37">
        <f t="shared" si="21"/>
        <v>4.2473919523099854E-2</v>
      </c>
    </row>
    <row r="396" spans="1:9" x14ac:dyDescent="0.2">
      <c r="A396" s="1"/>
      <c r="B396" s="306"/>
      <c r="C396" s="284" t="s">
        <v>110</v>
      </c>
      <c r="D396" s="19" t="s">
        <v>15</v>
      </c>
      <c r="E396" s="20">
        <v>1187</v>
      </c>
      <c r="F396" s="20">
        <v>1122</v>
      </c>
      <c r="G396" s="1"/>
      <c r="H396" s="20">
        <f t="shared" si="20"/>
        <v>-65</v>
      </c>
      <c r="I396" s="25">
        <f t="shared" si="21"/>
        <v>-5.4759898904802019E-2</v>
      </c>
    </row>
    <row r="397" spans="1:9" x14ac:dyDescent="0.2">
      <c r="A397" s="1"/>
      <c r="B397" s="306"/>
      <c r="C397" s="306"/>
      <c r="D397" s="19" t="s">
        <v>394</v>
      </c>
      <c r="E397" s="20">
        <v>541</v>
      </c>
      <c r="F397" s="20">
        <v>545</v>
      </c>
      <c r="G397" s="1"/>
      <c r="H397" s="20">
        <f t="shared" si="20"/>
        <v>4</v>
      </c>
      <c r="I397" s="25">
        <f t="shared" si="21"/>
        <v>7.3937153419593345E-3</v>
      </c>
    </row>
    <row r="398" spans="1:9" x14ac:dyDescent="0.2">
      <c r="A398" s="1"/>
      <c r="B398" s="306"/>
      <c r="C398" s="306"/>
      <c r="D398" s="19" t="s">
        <v>6</v>
      </c>
      <c r="E398" s="20">
        <v>1862</v>
      </c>
      <c r="F398" s="20">
        <v>1917</v>
      </c>
      <c r="G398" s="1"/>
      <c r="H398" s="20">
        <f t="shared" si="20"/>
        <v>55</v>
      </c>
      <c r="I398" s="25">
        <f t="shared" si="21"/>
        <v>2.9538131041890441E-2</v>
      </c>
    </row>
    <row r="399" spans="1:9" x14ac:dyDescent="0.2">
      <c r="A399" s="1"/>
      <c r="B399" s="306"/>
      <c r="C399" s="307" t="s">
        <v>120</v>
      </c>
      <c r="D399" s="308"/>
      <c r="E399" s="34">
        <v>3590</v>
      </c>
      <c r="F399" s="34">
        <v>3584</v>
      </c>
      <c r="G399" s="1"/>
      <c r="H399" s="34">
        <f t="shared" si="20"/>
        <v>-6</v>
      </c>
      <c r="I399" s="37">
        <f t="shared" si="21"/>
        <v>-1.6713091922005571E-3</v>
      </c>
    </row>
    <row r="400" spans="1:9" x14ac:dyDescent="0.2">
      <c r="A400" s="1"/>
      <c r="B400" s="306"/>
      <c r="C400" s="284" t="s">
        <v>40</v>
      </c>
      <c r="D400" s="19" t="s">
        <v>395</v>
      </c>
      <c r="E400" s="20">
        <v>430</v>
      </c>
      <c r="F400" s="20">
        <v>416</v>
      </c>
      <c r="G400" s="1"/>
      <c r="H400" s="20">
        <f t="shared" si="20"/>
        <v>-14</v>
      </c>
      <c r="I400" s="25">
        <f t="shared" si="21"/>
        <v>-3.255813953488372E-2</v>
      </c>
    </row>
    <row r="401" spans="1:9" ht="22.5" x14ac:dyDescent="0.2">
      <c r="A401" s="1"/>
      <c r="B401" s="306"/>
      <c r="C401" s="306"/>
      <c r="D401" s="19" t="s">
        <v>40</v>
      </c>
      <c r="E401" s="20">
        <v>16</v>
      </c>
      <c r="F401" s="20">
        <v>10</v>
      </c>
      <c r="G401" s="1"/>
      <c r="H401" s="20">
        <f t="shared" si="20"/>
        <v>-6</v>
      </c>
      <c r="I401" s="25">
        <f t="shared" si="21"/>
        <v>-0.375</v>
      </c>
    </row>
    <row r="402" spans="1:9" x14ac:dyDescent="0.2">
      <c r="A402" s="1"/>
      <c r="B402" s="306"/>
      <c r="C402" s="307" t="s">
        <v>102</v>
      </c>
      <c r="D402" s="308"/>
      <c r="E402" s="34">
        <v>446</v>
      </c>
      <c r="F402" s="34">
        <v>426</v>
      </c>
      <c r="G402" s="1"/>
      <c r="H402" s="34">
        <f t="shared" si="20"/>
        <v>-20</v>
      </c>
      <c r="I402" s="37">
        <f t="shared" si="21"/>
        <v>-4.4843049327354258E-2</v>
      </c>
    </row>
    <row r="403" spans="1:9" x14ac:dyDescent="0.2">
      <c r="A403" s="1"/>
      <c r="B403" s="282" t="s">
        <v>383</v>
      </c>
      <c r="C403" s="305"/>
      <c r="D403" s="305"/>
      <c r="E403" s="261">
        <v>6481</v>
      </c>
      <c r="F403" s="261">
        <v>6589</v>
      </c>
      <c r="G403" s="1"/>
      <c r="H403" s="261">
        <f t="shared" si="20"/>
        <v>108</v>
      </c>
      <c r="I403" s="262">
        <f t="shared" si="21"/>
        <v>1.666409504706064E-2</v>
      </c>
    </row>
    <row r="404" spans="1:9" x14ac:dyDescent="0.2">
      <c r="A404" s="1"/>
      <c r="B404" s="284" t="s">
        <v>384</v>
      </c>
      <c r="C404" s="284" t="s">
        <v>110</v>
      </c>
      <c r="D404" s="19" t="s">
        <v>15</v>
      </c>
      <c r="E404" s="20">
        <v>25</v>
      </c>
      <c r="F404" s="20">
        <v>30</v>
      </c>
      <c r="G404" s="1"/>
      <c r="H404" s="20">
        <f t="shared" si="20"/>
        <v>5</v>
      </c>
      <c r="I404" s="25">
        <f t="shared" si="21"/>
        <v>0.2</v>
      </c>
    </row>
    <row r="405" spans="1:9" x14ac:dyDescent="0.2">
      <c r="A405" s="1"/>
      <c r="B405" s="306"/>
      <c r="C405" s="306"/>
      <c r="D405" s="19" t="s">
        <v>6</v>
      </c>
      <c r="E405" s="20">
        <v>52</v>
      </c>
      <c r="F405" s="20">
        <v>53</v>
      </c>
      <c r="G405" s="1"/>
      <c r="H405" s="20">
        <f t="shared" si="20"/>
        <v>1</v>
      </c>
      <c r="I405" s="25">
        <f t="shared" si="21"/>
        <v>1.9230769230769232E-2</v>
      </c>
    </row>
    <row r="406" spans="1:9" x14ac:dyDescent="0.2">
      <c r="A406" s="1"/>
      <c r="B406" s="306"/>
      <c r="C406" s="307" t="s">
        <v>120</v>
      </c>
      <c r="D406" s="308"/>
      <c r="E406" s="34">
        <v>77</v>
      </c>
      <c r="F406" s="34">
        <v>83</v>
      </c>
      <c r="G406" s="1"/>
      <c r="H406" s="34">
        <f t="shared" si="20"/>
        <v>6</v>
      </c>
      <c r="I406" s="37">
        <f t="shared" si="21"/>
        <v>7.792207792207792E-2</v>
      </c>
    </row>
    <row r="407" spans="1:9" x14ac:dyDescent="0.2">
      <c r="A407" s="1"/>
      <c r="B407" s="282" t="s">
        <v>385</v>
      </c>
      <c r="C407" s="305"/>
      <c r="D407" s="305"/>
      <c r="E407" s="261">
        <v>77</v>
      </c>
      <c r="F407" s="261">
        <v>83</v>
      </c>
      <c r="G407" s="1"/>
      <c r="H407" s="261">
        <f t="shared" si="20"/>
        <v>6</v>
      </c>
      <c r="I407" s="262">
        <f t="shared" si="21"/>
        <v>7.792207792207792E-2</v>
      </c>
    </row>
    <row r="408" spans="1:9" x14ac:dyDescent="0.2">
      <c r="A408" s="1"/>
      <c r="B408" s="279" t="s">
        <v>96</v>
      </c>
      <c r="C408" s="309"/>
      <c r="D408" s="309"/>
      <c r="E408" s="263">
        <v>153449</v>
      </c>
      <c r="F408" s="263">
        <v>155363</v>
      </c>
      <c r="G408" s="1"/>
      <c r="H408" s="263">
        <f t="shared" si="20"/>
        <v>1914</v>
      </c>
      <c r="I408" s="264">
        <f t="shared" si="21"/>
        <v>1.2473199564676211E-2</v>
      </c>
    </row>
    <row r="409" spans="1:9" x14ac:dyDescent="0.2">
      <c r="A409" s="1"/>
      <c r="B409" s="1"/>
      <c r="C409" s="1"/>
      <c r="D409" s="1"/>
      <c r="E409" s="1"/>
      <c r="F409" s="1"/>
      <c r="G409" s="1"/>
      <c r="H409" s="1"/>
      <c r="I409" s="1"/>
    </row>
  </sheetData>
  <mergeCells count="192">
    <mergeCell ref="B124:B137"/>
    <mergeCell ref="C124:C125"/>
    <mergeCell ref="C126:D126"/>
    <mergeCell ref="C127:C129"/>
    <mergeCell ref="C130:D130"/>
    <mergeCell ref="C131:C133"/>
    <mergeCell ref="C134:D134"/>
    <mergeCell ref="C135:C136"/>
    <mergeCell ref="C137:D137"/>
    <mergeCell ref="B138:D138"/>
    <mergeCell ref="B139:B152"/>
    <mergeCell ref="C139:C140"/>
    <mergeCell ref="C141:D141"/>
    <mergeCell ref="C142:C144"/>
    <mergeCell ref="C145:D145"/>
    <mergeCell ref="C146:C148"/>
    <mergeCell ref="C149:D149"/>
    <mergeCell ref="C150:C151"/>
    <mergeCell ref="C152:D152"/>
    <mergeCell ref="B153:D153"/>
    <mergeCell ref="B154:B167"/>
    <mergeCell ref="C154:C155"/>
    <mergeCell ref="C156:D156"/>
    <mergeCell ref="C157:C159"/>
    <mergeCell ref="C160:D160"/>
    <mergeCell ref="C161:C163"/>
    <mergeCell ref="C164:D164"/>
    <mergeCell ref="C165:C166"/>
    <mergeCell ref="C167:D167"/>
    <mergeCell ref="B183:D183"/>
    <mergeCell ref="B184:B191"/>
    <mergeCell ref="C184:C185"/>
    <mergeCell ref="C186:D186"/>
    <mergeCell ref="C187:C188"/>
    <mergeCell ref="C189:D189"/>
    <mergeCell ref="C191:D191"/>
    <mergeCell ref="B168:D168"/>
    <mergeCell ref="B169:B182"/>
    <mergeCell ref="C169:C170"/>
    <mergeCell ref="C171:D171"/>
    <mergeCell ref="C172:C174"/>
    <mergeCell ref="C175:D175"/>
    <mergeCell ref="C176:C178"/>
    <mergeCell ref="C179:D179"/>
    <mergeCell ref="C180:C181"/>
    <mergeCell ref="C182:D182"/>
    <mergeCell ref="B192:D192"/>
    <mergeCell ref="B193:B205"/>
    <mergeCell ref="C193:C194"/>
    <mergeCell ref="C195:D195"/>
    <mergeCell ref="C196:C198"/>
    <mergeCell ref="C199:D199"/>
    <mergeCell ref="C200:C202"/>
    <mergeCell ref="C203:D203"/>
    <mergeCell ref="C205:D205"/>
    <mergeCell ref="B206:D206"/>
    <mergeCell ref="B207:B219"/>
    <mergeCell ref="C207:C208"/>
    <mergeCell ref="C209:D209"/>
    <mergeCell ref="C210:C212"/>
    <mergeCell ref="C213:D213"/>
    <mergeCell ref="C214:C216"/>
    <mergeCell ref="C217:D217"/>
    <mergeCell ref="C219:D219"/>
    <mergeCell ref="B220:D220"/>
    <mergeCell ref="B221:B233"/>
    <mergeCell ref="C221:C222"/>
    <mergeCell ref="C223:D223"/>
    <mergeCell ref="C224:C226"/>
    <mergeCell ref="C227:D227"/>
    <mergeCell ref="C228:C230"/>
    <mergeCell ref="C231:D231"/>
    <mergeCell ref="C233:D233"/>
    <mergeCell ref="B234:D234"/>
    <mergeCell ref="B235:B248"/>
    <mergeCell ref="C235:C236"/>
    <mergeCell ref="C237:D237"/>
    <mergeCell ref="C238:C240"/>
    <mergeCell ref="C241:D241"/>
    <mergeCell ref="C242:C244"/>
    <mergeCell ref="C245:D245"/>
    <mergeCell ref="C246:C247"/>
    <mergeCell ref="C248:D248"/>
    <mergeCell ref="B249:D249"/>
    <mergeCell ref="B250:B262"/>
    <mergeCell ref="C250:C251"/>
    <mergeCell ref="C252:D252"/>
    <mergeCell ref="C253:C255"/>
    <mergeCell ref="C256:D256"/>
    <mergeCell ref="C257:C259"/>
    <mergeCell ref="C260:D260"/>
    <mergeCell ref="C262:D262"/>
    <mergeCell ref="B263:D263"/>
    <mergeCell ref="B264:B275"/>
    <mergeCell ref="C264:C265"/>
    <mergeCell ref="C266:D266"/>
    <mergeCell ref="C267:C268"/>
    <mergeCell ref="C269:D269"/>
    <mergeCell ref="C270:C272"/>
    <mergeCell ref="C273:D273"/>
    <mergeCell ref="C275:D275"/>
    <mergeCell ref="B276:D276"/>
    <mergeCell ref="B277:B289"/>
    <mergeCell ref="C277:C278"/>
    <mergeCell ref="C279:D279"/>
    <mergeCell ref="C280:C282"/>
    <mergeCell ref="C283:D283"/>
    <mergeCell ref="C284:C286"/>
    <mergeCell ref="C287:D287"/>
    <mergeCell ref="C289:D289"/>
    <mergeCell ref="B290:D290"/>
    <mergeCell ref="B291:B302"/>
    <mergeCell ref="C291:C292"/>
    <mergeCell ref="C293:D293"/>
    <mergeCell ref="C294:C295"/>
    <mergeCell ref="C296:D296"/>
    <mergeCell ref="C297:C299"/>
    <mergeCell ref="C300:D300"/>
    <mergeCell ref="C302:D302"/>
    <mergeCell ref="B303:D303"/>
    <mergeCell ref="B304:B316"/>
    <mergeCell ref="C304:C305"/>
    <mergeCell ref="C306:D306"/>
    <mergeCell ref="C307:C309"/>
    <mergeCell ref="C310:D310"/>
    <mergeCell ref="C311:C313"/>
    <mergeCell ref="C314:D314"/>
    <mergeCell ref="C316:D316"/>
    <mergeCell ref="B317:D317"/>
    <mergeCell ref="B318:B329"/>
    <mergeCell ref="C318:C319"/>
    <mergeCell ref="C320:D320"/>
    <mergeCell ref="C321:C322"/>
    <mergeCell ref="C323:D323"/>
    <mergeCell ref="C324:C326"/>
    <mergeCell ref="C327:D327"/>
    <mergeCell ref="C329:D329"/>
    <mergeCell ref="B330:D330"/>
    <mergeCell ref="B331:B344"/>
    <mergeCell ref="C331:C332"/>
    <mergeCell ref="C333:D333"/>
    <mergeCell ref="C334:C336"/>
    <mergeCell ref="C337:D337"/>
    <mergeCell ref="C338:C340"/>
    <mergeCell ref="C341:D341"/>
    <mergeCell ref="C342:C343"/>
    <mergeCell ref="C344:D344"/>
    <mergeCell ref="B345:D345"/>
    <mergeCell ref="B346:B359"/>
    <mergeCell ref="C346:C347"/>
    <mergeCell ref="C348:D348"/>
    <mergeCell ref="C349:C351"/>
    <mergeCell ref="C352:D352"/>
    <mergeCell ref="C353:C355"/>
    <mergeCell ref="C356:D356"/>
    <mergeCell ref="C357:C358"/>
    <mergeCell ref="C359:D359"/>
    <mergeCell ref="B360:D360"/>
    <mergeCell ref="B361:B374"/>
    <mergeCell ref="C361:C362"/>
    <mergeCell ref="C363:D363"/>
    <mergeCell ref="C364:C366"/>
    <mergeCell ref="C367:D367"/>
    <mergeCell ref="C368:C370"/>
    <mergeCell ref="C371:D371"/>
    <mergeCell ref="C372:C373"/>
    <mergeCell ref="C374:D374"/>
    <mergeCell ref="B375:D375"/>
    <mergeCell ref="B376:B387"/>
    <mergeCell ref="C376:C377"/>
    <mergeCell ref="C378:D378"/>
    <mergeCell ref="C379:C380"/>
    <mergeCell ref="C381:D381"/>
    <mergeCell ref="C382:C384"/>
    <mergeCell ref="C385:D385"/>
    <mergeCell ref="C387:D387"/>
    <mergeCell ref="B403:D403"/>
    <mergeCell ref="B404:B406"/>
    <mergeCell ref="C404:C405"/>
    <mergeCell ref="C406:D406"/>
    <mergeCell ref="B407:D407"/>
    <mergeCell ref="B408:D408"/>
    <mergeCell ref="B388:D388"/>
    <mergeCell ref="B389:B402"/>
    <mergeCell ref="C389:C390"/>
    <mergeCell ref="C391:D391"/>
    <mergeCell ref="C392:C394"/>
    <mergeCell ref="C395:D395"/>
    <mergeCell ref="C396:C398"/>
    <mergeCell ref="C399:D399"/>
    <mergeCell ref="C400:C401"/>
    <mergeCell ref="C402:D402"/>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Footer>&amp;L&amp;7DGER-DAT
Pôle des statistiques, des données numériques et du système d'information&amp;C&amp;8&amp;D&amp;R&amp;7&amp;P/&amp;N</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5B58-FAE8-4CCB-BA77-DC7AA71585FE}">
  <dimension ref="A2:P107"/>
  <sheetViews>
    <sheetView zoomScale="90" zoomScaleNormal="90" workbookViewId="0">
      <selection activeCell="D40" sqref="D40"/>
    </sheetView>
  </sheetViews>
  <sheetFormatPr baseColWidth="10" defaultRowHeight="15" x14ac:dyDescent="0.25"/>
  <cols>
    <col min="1" max="1" width="16.7109375" style="359" customWidth="1"/>
    <col min="2" max="6" width="11.42578125" style="359"/>
    <col min="7" max="7" width="25.42578125" style="359" customWidth="1"/>
    <col min="8" max="9" width="11.42578125" style="359"/>
    <col min="10" max="10" width="15.5703125" style="359" customWidth="1"/>
    <col min="11" max="11" width="11.42578125" style="359"/>
    <col min="12" max="13" width="11.7109375" style="359" customWidth="1"/>
    <col min="14" max="16384" width="11.42578125" style="359"/>
  </cols>
  <sheetData>
    <row r="2" spans="1:16" ht="15.75" x14ac:dyDescent="0.25">
      <c r="A2" s="130" t="s">
        <v>417</v>
      </c>
      <c r="B2" s="150"/>
      <c r="C2" s="150"/>
      <c r="D2" s="150"/>
      <c r="E2" s="150"/>
      <c r="F2" s="150"/>
      <c r="G2" s="150"/>
      <c r="H2" s="151"/>
    </row>
    <row r="4" spans="1:16" x14ac:dyDescent="0.25">
      <c r="A4" s="358" t="s">
        <v>399</v>
      </c>
    </row>
    <row r="5" spans="1:16" x14ac:dyDescent="0.25">
      <c r="A5" s="364"/>
      <c r="B5" s="364"/>
      <c r="C5" s="364"/>
      <c r="D5" s="364"/>
      <c r="E5" s="364"/>
      <c r="F5" s="364"/>
      <c r="G5" s="364"/>
      <c r="H5" s="364"/>
      <c r="I5" s="364"/>
      <c r="J5" s="364"/>
      <c r="K5" s="364"/>
      <c r="L5" s="364"/>
      <c r="M5" s="364"/>
      <c r="O5" s="360"/>
      <c r="P5" s="360"/>
    </row>
    <row r="6" spans="1:16" x14ac:dyDescent="0.25">
      <c r="A6" s="72" t="s">
        <v>418</v>
      </c>
      <c r="B6" s="364"/>
      <c r="C6" s="364"/>
      <c r="D6" s="364"/>
      <c r="E6" s="364"/>
      <c r="F6" s="364"/>
      <c r="G6" s="364"/>
      <c r="H6" s="364"/>
      <c r="I6" s="365"/>
      <c r="J6" s="365"/>
      <c r="K6" s="365"/>
      <c r="L6" s="365"/>
      <c r="M6" s="365"/>
      <c r="N6" s="360"/>
      <c r="O6" s="360"/>
      <c r="P6" s="360"/>
    </row>
    <row r="7" spans="1:16" x14ac:dyDescent="0.25">
      <c r="A7" s="366"/>
      <c r="B7" s="364"/>
      <c r="C7" s="364"/>
      <c r="D7" s="364"/>
      <c r="E7" s="364"/>
      <c r="F7" s="364"/>
      <c r="G7" s="364"/>
      <c r="H7" s="364"/>
      <c r="I7" s="365"/>
      <c r="J7" s="365"/>
      <c r="K7" s="365"/>
      <c r="L7" s="365"/>
      <c r="M7" s="365"/>
      <c r="N7" s="360"/>
      <c r="O7" s="360"/>
      <c r="P7" s="360"/>
    </row>
    <row r="8" spans="1:16" ht="17.25" customHeight="1" x14ac:dyDescent="0.25">
      <c r="A8" s="367" t="s">
        <v>393</v>
      </c>
      <c r="B8" s="367" t="s">
        <v>203</v>
      </c>
      <c r="C8" s="367" t="s">
        <v>291</v>
      </c>
      <c r="D8" s="368" t="s">
        <v>403</v>
      </c>
      <c r="E8" s="369"/>
      <c r="F8" s="365"/>
      <c r="G8" s="367" t="s">
        <v>400</v>
      </c>
      <c r="H8" s="367" t="s">
        <v>203</v>
      </c>
      <c r="I8" s="367" t="s">
        <v>291</v>
      </c>
      <c r="J8" s="368" t="s">
        <v>403</v>
      </c>
      <c r="K8" s="369"/>
      <c r="L8" s="364"/>
      <c r="M8" s="364"/>
    </row>
    <row r="9" spans="1:16" ht="14.25" customHeight="1" x14ac:dyDescent="0.25">
      <c r="A9" s="370"/>
      <c r="B9" s="370"/>
      <c r="C9" s="370"/>
      <c r="D9" s="371" t="s">
        <v>404</v>
      </c>
      <c r="E9" s="371" t="s">
        <v>98</v>
      </c>
      <c r="F9" s="365"/>
      <c r="G9" s="372"/>
      <c r="H9" s="372"/>
      <c r="I9" s="372"/>
      <c r="J9" s="371" t="s">
        <v>404</v>
      </c>
      <c r="K9" s="371" t="s">
        <v>98</v>
      </c>
      <c r="L9" s="364"/>
      <c r="M9" s="364"/>
    </row>
    <row r="10" spans="1:16" ht="15.75" customHeight="1" x14ac:dyDescent="0.25">
      <c r="A10" s="373" t="s">
        <v>140</v>
      </c>
      <c r="B10" s="374">
        <v>10390</v>
      </c>
      <c r="C10" s="374">
        <v>10829</v>
      </c>
      <c r="D10" s="375">
        <f t="shared" ref="D10:D22" si="0">C10-B10</f>
        <v>439</v>
      </c>
      <c r="E10" s="361">
        <f t="shared" ref="E10:E22" si="1">D10/B10</f>
        <v>4.225216554379211E-2</v>
      </c>
      <c r="F10" s="365"/>
      <c r="G10" s="376" t="s">
        <v>405</v>
      </c>
      <c r="H10" s="376">
        <v>30883</v>
      </c>
      <c r="I10" s="376">
        <v>32065</v>
      </c>
      <c r="J10" s="376">
        <v>1182</v>
      </c>
      <c r="K10" s="362">
        <v>3.8273483793672895E-2</v>
      </c>
      <c r="L10" s="364"/>
      <c r="M10" s="364"/>
    </row>
    <row r="11" spans="1:16" ht="15.75" customHeight="1" x14ac:dyDescent="0.25">
      <c r="A11" s="373" t="s">
        <v>141</v>
      </c>
      <c r="B11" s="374">
        <v>20493</v>
      </c>
      <c r="C11" s="374">
        <v>21236</v>
      </c>
      <c r="D11" s="375">
        <f t="shared" si="0"/>
        <v>743</v>
      </c>
      <c r="E11" s="361">
        <f t="shared" si="1"/>
        <v>3.6256282633094231E-2</v>
      </c>
      <c r="F11" s="365"/>
      <c r="G11" s="376"/>
      <c r="H11" s="376"/>
      <c r="I11" s="376"/>
      <c r="J11" s="376"/>
      <c r="K11" s="362"/>
      <c r="L11" s="364"/>
      <c r="M11" s="364"/>
    </row>
    <row r="12" spans="1:16" ht="15.75" customHeight="1" x14ac:dyDescent="0.25">
      <c r="A12" s="373" t="s">
        <v>263</v>
      </c>
      <c r="B12" s="374">
        <v>284</v>
      </c>
      <c r="C12" s="374">
        <v>314</v>
      </c>
      <c r="D12" s="375">
        <f t="shared" si="0"/>
        <v>30</v>
      </c>
      <c r="E12" s="361">
        <f t="shared" si="1"/>
        <v>0.10563380281690141</v>
      </c>
      <c r="F12" s="365"/>
      <c r="G12" s="376" t="s">
        <v>401</v>
      </c>
      <c r="H12" s="376">
        <v>13867</v>
      </c>
      <c r="I12" s="376">
        <v>14610</v>
      </c>
      <c r="J12" s="376">
        <v>743</v>
      </c>
      <c r="K12" s="362">
        <v>5.3580442777817844E-2</v>
      </c>
      <c r="L12" s="364"/>
      <c r="M12" s="364"/>
    </row>
    <row r="13" spans="1:16" ht="15.75" customHeight="1" x14ac:dyDescent="0.25">
      <c r="A13" s="373" t="s">
        <v>267</v>
      </c>
      <c r="B13" s="374">
        <v>13583</v>
      </c>
      <c r="C13" s="374">
        <v>14296</v>
      </c>
      <c r="D13" s="375">
        <f t="shared" si="0"/>
        <v>713</v>
      </c>
      <c r="E13" s="361">
        <f t="shared" si="1"/>
        <v>5.249208569535449E-2</v>
      </c>
      <c r="F13" s="365"/>
      <c r="G13" s="376"/>
      <c r="H13" s="376"/>
      <c r="I13" s="376"/>
      <c r="J13" s="376"/>
      <c r="K13" s="362"/>
      <c r="L13" s="364"/>
      <c r="M13" s="364"/>
    </row>
    <row r="14" spans="1:16" ht="15.75" customHeight="1" x14ac:dyDescent="0.25">
      <c r="A14" s="373" t="s">
        <v>406</v>
      </c>
      <c r="B14" s="374">
        <v>8785</v>
      </c>
      <c r="C14" s="374">
        <v>8815</v>
      </c>
      <c r="D14" s="375">
        <f t="shared" si="0"/>
        <v>30</v>
      </c>
      <c r="E14" s="361">
        <f t="shared" si="1"/>
        <v>3.4149117814456461E-3</v>
      </c>
      <c r="F14" s="365"/>
      <c r="G14" s="377" t="s">
        <v>421</v>
      </c>
      <c r="H14" s="376">
        <v>24057</v>
      </c>
      <c r="I14" s="376">
        <v>23972</v>
      </c>
      <c r="J14" s="376">
        <v>-85</v>
      </c>
      <c r="K14" s="362">
        <v>-3.5332751382134097E-3</v>
      </c>
      <c r="L14" s="364"/>
      <c r="M14" s="364"/>
    </row>
    <row r="15" spans="1:16" ht="15.75" customHeight="1" x14ac:dyDescent="0.25">
      <c r="A15" s="373" t="s">
        <v>175</v>
      </c>
      <c r="B15" s="374">
        <v>4431</v>
      </c>
      <c r="C15" s="374">
        <v>4533</v>
      </c>
      <c r="D15" s="375">
        <f t="shared" si="0"/>
        <v>102</v>
      </c>
      <c r="E15" s="361">
        <f t="shared" si="1"/>
        <v>2.3019634394041977E-2</v>
      </c>
      <c r="F15" s="365"/>
      <c r="G15" s="376"/>
      <c r="H15" s="376"/>
      <c r="I15" s="376"/>
      <c r="J15" s="376"/>
      <c r="K15" s="362"/>
      <c r="L15" s="364"/>
      <c r="M15" s="364"/>
    </row>
    <row r="16" spans="1:16" ht="15.75" customHeight="1" x14ac:dyDescent="0.25">
      <c r="A16" s="373" t="s">
        <v>10</v>
      </c>
      <c r="B16" s="374">
        <v>10841</v>
      </c>
      <c r="C16" s="374">
        <v>10624</v>
      </c>
      <c r="D16" s="375">
        <f t="shared" si="0"/>
        <v>-217</v>
      </c>
      <c r="E16" s="361">
        <f t="shared" si="1"/>
        <v>-2.0016603634351076E-2</v>
      </c>
      <c r="F16" s="365"/>
      <c r="G16" s="377" t="s">
        <v>422</v>
      </c>
      <c r="H16" s="376">
        <v>68806</v>
      </c>
      <c r="I16" s="376">
        <v>69351</v>
      </c>
      <c r="J16" s="376">
        <v>545</v>
      </c>
      <c r="K16" s="362">
        <v>7.9208208586460487E-3</v>
      </c>
      <c r="L16" s="364"/>
      <c r="M16" s="364"/>
    </row>
    <row r="17" spans="1:13" ht="15.75" customHeight="1" x14ac:dyDescent="0.25">
      <c r="A17" s="373" t="s">
        <v>15</v>
      </c>
      <c r="B17" s="374">
        <v>25998</v>
      </c>
      <c r="C17" s="374">
        <v>26328</v>
      </c>
      <c r="D17" s="375">
        <f t="shared" si="0"/>
        <v>330</v>
      </c>
      <c r="E17" s="361">
        <f t="shared" si="1"/>
        <v>1.269328409877683E-2</v>
      </c>
      <c r="F17" s="365"/>
      <c r="G17" s="376"/>
      <c r="H17" s="376"/>
      <c r="I17" s="376"/>
      <c r="J17" s="376"/>
      <c r="K17" s="362"/>
      <c r="L17" s="364"/>
      <c r="M17" s="364"/>
    </row>
    <row r="18" spans="1:13" ht="15.75" customHeight="1" x14ac:dyDescent="0.25">
      <c r="A18" s="373" t="s">
        <v>6</v>
      </c>
      <c r="B18" s="374">
        <v>42808</v>
      </c>
      <c r="C18" s="374">
        <v>43023</v>
      </c>
      <c r="D18" s="375">
        <f t="shared" si="0"/>
        <v>215</v>
      </c>
      <c r="E18" s="361">
        <f t="shared" si="1"/>
        <v>5.0224257148196597E-3</v>
      </c>
      <c r="F18" s="365"/>
      <c r="G18" s="377" t="s">
        <v>423</v>
      </c>
      <c r="H18" s="376">
        <v>15089</v>
      </c>
      <c r="I18" s="376">
        <v>14771</v>
      </c>
      <c r="J18" s="376">
        <v>-318</v>
      </c>
      <c r="K18" s="362">
        <v>-2.1000000000000001E-2</v>
      </c>
      <c r="L18" s="364"/>
      <c r="M18" s="364"/>
    </row>
    <row r="19" spans="1:13" ht="15.75" customHeight="1" x14ac:dyDescent="0.25">
      <c r="A19" s="373" t="s">
        <v>277</v>
      </c>
      <c r="B19" s="374">
        <v>124</v>
      </c>
      <c r="C19" s="374">
        <v>122</v>
      </c>
      <c r="D19" s="375">
        <f t="shared" si="0"/>
        <v>-2</v>
      </c>
      <c r="E19" s="361">
        <f t="shared" si="1"/>
        <v>-1.6129032258064516E-2</v>
      </c>
      <c r="F19" s="365"/>
      <c r="G19" s="376"/>
      <c r="H19" s="376"/>
      <c r="I19" s="376"/>
      <c r="J19" s="376"/>
      <c r="K19" s="362"/>
      <c r="L19" s="364"/>
      <c r="M19" s="364"/>
    </row>
    <row r="20" spans="1:13" ht="15.75" customHeight="1" x14ac:dyDescent="0.25">
      <c r="A20" s="373" t="s">
        <v>282</v>
      </c>
      <c r="B20" s="374">
        <v>15089</v>
      </c>
      <c r="C20" s="374">
        <v>14771</v>
      </c>
      <c r="D20" s="375">
        <f t="shared" si="0"/>
        <v>-318</v>
      </c>
      <c r="E20" s="361">
        <f t="shared" si="1"/>
        <v>-2.1074955265425143E-2</v>
      </c>
      <c r="F20" s="365"/>
      <c r="G20" s="365"/>
      <c r="H20" s="365"/>
      <c r="I20" s="365"/>
      <c r="J20" s="365"/>
      <c r="K20" s="365"/>
      <c r="L20" s="364"/>
      <c r="M20" s="364"/>
    </row>
    <row r="21" spans="1:13" ht="15.75" customHeight="1" x14ac:dyDescent="0.25">
      <c r="A21" s="373" t="s">
        <v>150</v>
      </c>
      <c r="B21" s="374">
        <v>623</v>
      </c>
      <c r="C21" s="374">
        <v>472</v>
      </c>
      <c r="D21" s="375">
        <f t="shared" si="0"/>
        <v>-151</v>
      </c>
      <c r="E21" s="361">
        <f t="shared" si="1"/>
        <v>-0.24237560192616373</v>
      </c>
      <c r="F21" s="365"/>
      <c r="G21" s="365"/>
      <c r="H21" s="365"/>
      <c r="I21" s="365"/>
      <c r="J21" s="365"/>
      <c r="K21" s="365"/>
      <c r="L21" s="364"/>
      <c r="M21" s="364"/>
    </row>
    <row r="22" spans="1:13" ht="24" customHeight="1" x14ac:dyDescent="0.25">
      <c r="A22" s="378" t="s">
        <v>402</v>
      </c>
      <c r="B22" s="379">
        <v>153449</v>
      </c>
      <c r="C22" s="379">
        <v>155363</v>
      </c>
      <c r="D22" s="379">
        <f t="shared" si="0"/>
        <v>1914</v>
      </c>
      <c r="E22" s="380">
        <f t="shared" si="1"/>
        <v>1.2473199564676211E-2</v>
      </c>
      <c r="F22" s="365"/>
      <c r="G22" s="365"/>
      <c r="H22" s="365"/>
      <c r="I22" s="365"/>
      <c r="J22" s="365"/>
      <c r="K22" s="365"/>
      <c r="L22" s="364"/>
      <c r="M22" s="364"/>
    </row>
    <row r="23" spans="1:13" ht="24" customHeight="1" x14ac:dyDescent="0.25">
      <c r="A23" s="365"/>
      <c r="B23" s="365"/>
      <c r="C23" s="365"/>
      <c r="D23" s="365"/>
      <c r="E23" s="365"/>
      <c r="F23" s="365"/>
      <c r="G23" s="364"/>
      <c r="H23" s="364"/>
      <c r="I23" s="364"/>
      <c r="J23" s="364"/>
      <c r="K23" s="364"/>
      <c r="L23" s="364"/>
      <c r="M23" s="364"/>
    </row>
    <row r="24" spans="1:13" x14ac:dyDescent="0.25">
      <c r="A24" s="364"/>
      <c r="B24" s="364"/>
      <c r="C24" s="364"/>
      <c r="D24" s="364"/>
      <c r="E24" s="364"/>
      <c r="F24" s="364"/>
      <c r="G24" s="364"/>
      <c r="H24" s="364"/>
      <c r="I24" s="364"/>
      <c r="J24" s="364"/>
      <c r="K24" s="364"/>
      <c r="L24" s="364"/>
      <c r="M24" s="364"/>
    </row>
    <row r="25" spans="1:13" x14ac:dyDescent="0.25">
      <c r="A25" s="72" t="s">
        <v>419</v>
      </c>
      <c r="B25" s="364"/>
      <c r="C25" s="364"/>
      <c r="D25" s="364"/>
      <c r="E25" s="364"/>
      <c r="F25" s="364"/>
      <c r="G25" s="364"/>
      <c r="H25" s="364"/>
      <c r="I25" s="364"/>
      <c r="J25" s="364"/>
      <c r="K25" s="364"/>
      <c r="L25" s="364"/>
      <c r="M25" s="364"/>
    </row>
    <row r="26" spans="1:13" x14ac:dyDescent="0.25">
      <c r="A26" s="72"/>
      <c r="B26" s="364"/>
      <c r="C26" s="364"/>
      <c r="D26" s="364"/>
      <c r="E26" s="364"/>
      <c r="F26" s="364"/>
      <c r="G26" s="364"/>
      <c r="H26" s="364"/>
      <c r="I26" s="364"/>
      <c r="J26" s="364"/>
      <c r="K26" s="364"/>
      <c r="L26" s="364"/>
      <c r="M26" s="364"/>
    </row>
    <row r="27" spans="1:13" ht="25.5" x14ac:dyDescent="0.25">
      <c r="A27" s="381" t="s">
        <v>393</v>
      </c>
      <c r="B27" s="382" t="s">
        <v>7</v>
      </c>
      <c r="C27" s="381" t="s">
        <v>1</v>
      </c>
      <c r="D27" s="371" t="s">
        <v>402</v>
      </c>
      <c r="E27" s="383" t="s">
        <v>407</v>
      </c>
      <c r="F27" s="383" t="s">
        <v>408</v>
      </c>
      <c r="G27" s="364"/>
      <c r="H27" s="364"/>
      <c r="I27" s="364"/>
      <c r="J27" s="364"/>
      <c r="K27" s="364"/>
      <c r="L27" s="364"/>
      <c r="M27" s="364"/>
    </row>
    <row r="28" spans="1:13" x14ac:dyDescent="0.25">
      <c r="A28" s="373" t="s">
        <v>140</v>
      </c>
      <c r="B28" s="374">
        <v>786</v>
      </c>
      <c r="C28" s="374">
        <v>10043</v>
      </c>
      <c r="D28" s="374">
        <f>SUM(B28:C28)</f>
        <v>10829</v>
      </c>
      <c r="E28" s="363">
        <f>B28/D28</f>
        <v>7.2582879305568379E-2</v>
      </c>
      <c r="F28" s="363">
        <f>C28/D28</f>
        <v>0.92741712069443161</v>
      </c>
      <c r="G28" s="384"/>
      <c r="H28" s="364"/>
      <c r="I28" s="364"/>
      <c r="J28" s="364"/>
      <c r="K28" s="364"/>
      <c r="L28" s="364"/>
      <c r="M28" s="364"/>
    </row>
    <row r="29" spans="1:13" x14ac:dyDescent="0.25">
      <c r="A29" s="373" t="s">
        <v>141</v>
      </c>
      <c r="B29" s="374">
        <v>2263</v>
      </c>
      <c r="C29" s="374">
        <v>18973</v>
      </c>
      <c r="D29" s="374">
        <f t="shared" ref="D29:D40" si="2">SUM(B29:C29)</f>
        <v>21236</v>
      </c>
      <c r="E29" s="363">
        <f t="shared" ref="E29:E39" si="3">B29/D29</f>
        <v>0.10656432473158788</v>
      </c>
      <c r="F29" s="363">
        <f t="shared" ref="F29:F40" si="4">C29/D29</f>
        <v>0.89343567526841217</v>
      </c>
      <c r="G29" s="384"/>
      <c r="H29" s="364"/>
      <c r="I29" s="364"/>
      <c r="J29" s="364"/>
      <c r="K29" s="364"/>
      <c r="L29" s="364"/>
      <c r="M29" s="364"/>
    </row>
    <row r="30" spans="1:13" x14ac:dyDescent="0.25">
      <c r="A30" s="373" t="s">
        <v>263</v>
      </c>
      <c r="B30" s="374">
        <v>229</v>
      </c>
      <c r="C30" s="374">
        <v>85</v>
      </c>
      <c r="D30" s="374">
        <f t="shared" si="2"/>
        <v>314</v>
      </c>
      <c r="E30" s="363">
        <f t="shared" si="3"/>
        <v>0.72929936305732479</v>
      </c>
      <c r="F30" s="363">
        <f t="shared" si="4"/>
        <v>0.27070063694267515</v>
      </c>
      <c r="G30" s="384"/>
      <c r="H30" s="364"/>
      <c r="I30" s="364"/>
      <c r="J30" s="364"/>
      <c r="K30" s="364"/>
      <c r="L30" s="364"/>
      <c r="M30" s="364"/>
    </row>
    <row r="31" spans="1:13" x14ac:dyDescent="0.25">
      <c r="A31" s="373" t="s">
        <v>267</v>
      </c>
      <c r="B31" s="374">
        <v>2581</v>
      </c>
      <c r="C31" s="374">
        <v>11715</v>
      </c>
      <c r="D31" s="374">
        <f t="shared" si="2"/>
        <v>14296</v>
      </c>
      <c r="E31" s="363">
        <f t="shared" si="3"/>
        <v>0.1805400111919418</v>
      </c>
      <c r="F31" s="363">
        <f t="shared" si="4"/>
        <v>0.81945998880805815</v>
      </c>
      <c r="G31" s="384"/>
      <c r="H31" s="364"/>
      <c r="I31" s="364"/>
      <c r="J31" s="364"/>
      <c r="K31" s="364"/>
      <c r="L31" s="364"/>
      <c r="M31" s="364"/>
    </row>
    <row r="32" spans="1:13" x14ac:dyDescent="0.25">
      <c r="A32" s="373" t="s">
        <v>406</v>
      </c>
      <c r="B32" s="374">
        <v>6235</v>
      </c>
      <c r="C32" s="374">
        <v>2580</v>
      </c>
      <c r="D32" s="374">
        <f t="shared" si="2"/>
        <v>8815</v>
      </c>
      <c r="E32" s="363">
        <f t="shared" si="3"/>
        <v>0.70731707317073167</v>
      </c>
      <c r="F32" s="363">
        <f t="shared" si="4"/>
        <v>0.29268292682926828</v>
      </c>
      <c r="G32" s="384"/>
      <c r="H32" s="364"/>
      <c r="I32" s="364"/>
      <c r="J32" s="364"/>
      <c r="K32" s="364"/>
      <c r="L32" s="364"/>
      <c r="M32" s="364"/>
    </row>
    <row r="33" spans="1:13" x14ac:dyDescent="0.25">
      <c r="A33" s="373" t="s">
        <v>175</v>
      </c>
      <c r="B33" s="374">
        <v>3267</v>
      </c>
      <c r="C33" s="374">
        <v>1266</v>
      </c>
      <c r="D33" s="374">
        <f t="shared" si="2"/>
        <v>4533</v>
      </c>
      <c r="E33" s="363">
        <f t="shared" si="3"/>
        <v>0.7207147584381205</v>
      </c>
      <c r="F33" s="363">
        <f t="shared" si="4"/>
        <v>0.27928524156187956</v>
      </c>
      <c r="G33" s="384"/>
      <c r="H33" s="364"/>
      <c r="I33" s="364"/>
      <c r="J33" s="364"/>
      <c r="K33" s="364"/>
      <c r="L33" s="364"/>
      <c r="M33" s="364"/>
    </row>
    <row r="34" spans="1:13" x14ac:dyDescent="0.25">
      <c r="A34" s="373" t="s">
        <v>10</v>
      </c>
      <c r="B34" s="374">
        <v>7792</v>
      </c>
      <c r="C34" s="374">
        <v>2832</v>
      </c>
      <c r="D34" s="374">
        <f t="shared" si="2"/>
        <v>10624</v>
      </c>
      <c r="E34" s="363">
        <f t="shared" si="3"/>
        <v>0.73343373493975905</v>
      </c>
      <c r="F34" s="363">
        <f t="shared" si="4"/>
        <v>0.26656626506024095</v>
      </c>
      <c r="G34" s="384"/>
      <c r="H34" s="364"/>
      <c r="I34" s="364"/>
      <c r="J34" s="364"/>
      <c r="K34" s="364"/>
      <c r="L34" s="364"/>
      <c r="M34" s="364"/>
    </row>
    <row r="35" spans="1:13" x14ac:dyDescent="0.25">
      <c r="A35" s="373" t="s">
        <v>15</v>
      </c>
      <c r="B35" s="374">
        <v>10008</v>
      </c>
      <c r="C35" s="374">
        <v>16320</v>
      </c>
      <c r="D35" s="374">
        <f t="shared" si="2"/>
        <v>26328</v>
      </c>
      <c r="E35" s="363">
        <f t="shared" si="3"/>
        <v>0.38012762078395623</v>
      </c>
      <c r="F35" s="363">
        <f t="shared" si="4"/>
        <v>0.61987237921604377</v>
      </c>
      <c r="G35" s="384"/>
      <c r="H35" s="364"/>
      <c r="I35" s="364"/>
      <c r="J35" s="364"/>
      <c r="K35" s="364"/>
      <c r="L35" s="364"/>
      <c r="M35" s="364"/>
    </row>
    <row r="36" spans="1:13" x14ac:dyDescent="0.25">
      <c r="A36" s="373" t="s">
        <v>6</v>
      </c>
      <c r="B36" s="374">
        <v>16829</v>
      </c>
      <c r="C36" s="374">
        <v>26194</v>
      </c>
      <c r="D36" s="374">
        <f t="shared" si="2"/>
        <v>43023</v>
      </c>
      <c r="E36" s="363">
        <f t="shared" si="3"/>
        <v>0.39116286637380004</v>
      </c>
      <c r="F36" s="363">
        <f t="shared" si="4"/>
        <v>0.60883713362619996</v>
      </c>
      <c r="G36" s="384"/>
      <c r="H36" s="364"/>
      <c r="I36" s="364"/>
      <c r="J36" s="364"/>
      <c r="K36" s="364"/>
      <c r="L36" s="364"/>
      <c r="M36" s="364"/>
    </row>
    <row r="37" spans="1:13" x14ac:dyDescent="0.25">
      <c r="A37" s="373" t="s">
        <v>277</v>
      </c>
      <c r="B37" s="374">
        <v>110</v>
      </c>
      <c r="C37" s="374">
        <v>12</v>
      </c>
      <c r="D37" s="374">
        <f t="shared" si="2"/>
        <v>122</v>
      </c>
      <c r="E37" s="363">
        <f t="shared" si="3"/>
        <v>0.90163934426229508</v>
      </c>
      <c r="F37" s="363">
        <f t="shared" si="4"/>
        <v>9.8360655737704916E-2</v>
      </c>
      <c r="G37" s="384"/>
      <c r="H37" s="364"/>
      <c r="I37" s="364"/>
      <c r="J37" s="364"/>
      <c r="K37" s="364"/>
      <c r="L37" s="364"/>
      <c r="M37" s="364"/>
    </row>
    <row r="38" spans="1:13" x14ac:dyDescent="0.25">
      <c r="A38" s="373" t="s">
        <v>282</v>
      </c>
      <c r="B38" s="374">
        <v>9919</v>
      </c>
      <c r="C38" s="374">
        <v>4852</v>
      </c>
      <c r="D38" s="374">
        <f t="shared" si="2"/>
        <v>14771</v>
      </c>
      <c r="E38" s="363">
        <f t="shared" si="3"/>
        <v>0.6715185160111028</v>
      </c>
      <c r="F38" s="363">
        <f t="shared" si="4"/>
        <v>0.32848148398889715</v>
      </c>
      <c r="G38" s="384"/>
      <c r="H38" s="364"/>
      <c r="I38" s="364"/>
      <c r="J38" s="364"/>
      <c r="K38" s="364"/>
      <c r="L38" s="364"/>
      <c r="M38" s="364"/>
    </row>
    <row r="39" spans="1:13" x14ac:dyDescent="0.25">
      <c r="A39" s="373" t="s">
        <v>150</v>
      </c>
      <c r="B39" s="374">
        <v>472</v>
      </c>
      <c r="C39" s="374">
        <v>0</v>
      </c>
      <c r="D39" s="374">
        <f t="shared" si="2"/>
        <v>472</v>
      </c>
      <c r="E39" s="363">
        <f t="shared" si="3"/>
        <v>1</v>
      </c>
      <c r="F39" s="363">
        <f t="shared" si="4"/>
        <v>0</v>
      </c>
      <c r="G39" s="384"/>
      <c r="H39" s="364"/>
      <c r="I39" s="364"/>
      <c r="J39" s="364"/>
      <c r="K39" s="364"/>
      <c r="L39" s="364"/>
      <c r="M39" s="364"/>
    </row>
    <row r="40" spans="1:13" x14ac:dyDescent="0.25">
      <c r="A40" s="378" t="s">
        <v>402</v>
      </c>
      <c r="B40" s="379">
        <f>SUM(B28:B39)</f>
        <v>60491</v>
      </c>
      <c r="C40" s="379">
        <f>SUM(C28:C39)</f>
        <v>94872</v>
      </c>
      <c r="D40" s="379">
        <f t="shared" si="2"/>
        <v>155363</v>
      </c>
      <c r="E40" s="385">
        <f>B40/D40</f>
        <v>0.38935267727837386</v>
      </c>
      <c r="F40" s="385">
        <f t="shared" si="4"/>
        <v>0.61064732272162614</v>
      </c>
      <c r="G40" s="384"/>
      <c r="H40" s="364"/>
      <c r="I40" s="364"/>
      <c r="J40" s="364"/>
      <c r="K40" s="364"/>
      <c r="L40" s="364"/>
      <c r="M40" s="364"/>
    </row>
    <row r="41" spans="1:13" x14ac:dyDescent="0.25">
      <c r="A41" s="364"/>
      <c r="B41" s="364"/>
      <c r="C41" s="364"/>
      <c r="D41" s="364"/>
      <c r="E41" s="364"/>
      <c r="F41" s="364"/>
      <c r="G41" s="364"/>
      <c r="H41" s="364"/>
      <c r="I41" s="364"/>
      <c r="J41" s="364"/>
      <c r="K41" s="364"/>
      <c r="L41" s="364"/>
      <c r="M41" s="364"/>
    </row>
    <row r="42" spans="1:13" x14ac:dyDescent="0.25">
      <c r="A42" s="364"/>
      <c r="B42" s="364"/>
      <c r="C42" s="364"/>
      <c r="D42" s="364"/>
      <c r="E42" s="364"/>
      <c r="F42" s="364"/>
      <c r="G42" s="364"/>
      <c r="H42" s="364"/>
      <c r="I42" s="364"/>
      <c r="J42" s="364"/>
      <c r="K42" s="364"/>
      <c r="L42" s="364"/>
      <c r="M42" s="364"/>
    </row>
    <row r="43" spans="1:13" x14ac:dyDescent="0.25">
      <c r="A43" s="72" t="s">
        <v>420</v>
      </c>
      <c r="B43" s="364"/>
      <c r="C43" s="364"/>
      <c r="D43" s="364"/>
      <c r="E43" s="364"/>
      <c r="F43" s="364"/>
      <c r="G43" s="364"/>
      <c r="H43" s="364"/>
      <c r="I43" s="364"/>
      <c r="J43" s="364"/>
      <c r="K43" s="364"/>
      <c r="L43" s="364"/>
      <c r="M43" s="364"/>
    </row>
    <row r="44" spans="1:13" x14ac:dyDescent="0.25">
      <c r="A44" s="364"/>
      <c r="B44" s="364"/>
      <c r="C44" s="364"/>
      <c r="D44" s="364"/>
      <c r="E44" s="364"/>
      <c r="F44" s="364"/>
      <c r="G44" s="364"/>
      <c r="H44" s="364"/>
      <c r="I44" s="364"/>
      <c r="J44" s="364"/>
      <c r="K44" s="364"/>
      <c r="L44" s="364"/>
      <c r="M44" s="364"/>
    </row>
    <row r="45" spans="1:13" ht="51" x14ac:dyDescent="0.25">
      <c r="A45" s="381" t="s">
        <v>393</v>
      </c>
      <c r="B45" s="386" t="s">
        <v>0</v>
      </c>
      <c r="C45" s="386" t="s">
        <v>409</v>
      </c>
      <c r="D45" s="386" t="s">
        <v>410</v>
      </c>
      <c r="E45" s="364"/>
      <c r="F45" s="364"/>
      <c r="G45" s="364"/>
      <c r="H45" s="364"/>
      <c r="I45" s="364"/>
      <c r="J45" s="364"/>
      <c r="K45" s="364"/>
      <c r="L45" s="364"/>
      <c r="M45" s="364"/>
    </row>
    <row r="46" spans="1:13" x14ac:dyDescent="0.25">
      <c r="A46" s="373" t="s">
        <v>140</v>
      </c>
      <c r="B46" s="374">
        <v>4596</v>
      </c>
      <c r="C46" s="361">
        <f>B46/C28</f>
        <v>0.45763218161903813</v>
      </c>
      <c r="D46" s="361">
        <f>B46/D28</f>
        <v>0.42441592021423952</v>
      </c>
      <c r="E46" s="364"/>
      <c r="F46" s="364"/>
      <c r="G46" s="364"/>
      <c r="H46" s="364"/>
      <c r="I46" s="364"/>
      <c r="J46" s="364"/>
      <c r="K46" s="364"/>
      <c r="L46" s="364"/>
      <c r="M46" s="364"/>
    </row>
    <row r="47" spans="1:13" x14ac:dyDescent="0.25">
      <c r="A47" s="373" t="s">
        <v>141</v>
      </c>
      <c r="B47" s="374">
        <v>6279</v>
      </c>
      <c r="C47" s="361">
        <f>B47/C29</f>
        <v>0.33094397301428347</v>
      </c>
      <c r="D47" s="361">
        <f>B47/D29</f>
        <v>0.29567715200602751</v>
      </c>
      <c r="E47" s="364"/>
      <c r="F47" s="364"/>
      <c r="G47" s="364"/>
      <c r="H47" s="364"/>
      <c r="I47" s="364"/>
      <c r="J47" s="364"/>
      <c r="K47" s="364"/>
      <c r="L47" s="364"/>
      <c r="M47" s="364"/>
    </row>
    <row r="48" spans="1:13" x14ac:dyDescent="0.25">
      <c r="A48" s="373" t="s">
        <v>263</v>
      </c>
      <c r="B48" s="374">
        <v>45</v>
      </c>
      <c r="C48" s="361">
        <f>B48/C30</f>
        <v>0.52941176470588236</v>
      </c>
      <c r="D48" s="361">
        <f>B48/D30</f>
        <v>0.14331210191082802</v>
      </c>
      <c r="E48" s="364"/>
      <c r="F48" s="364"/>
      <c r="G48" s="364"/>
      <c r="H48" s="364"/>
      <c r="I48" s="364"/>
      <c r="J48" s="364"/>
      <c r="K48" s="364"/>
      <c r="L48" s="364"/>
      <c r="M48" s="364"/>
    </row>
    <row r="49" spans="1:13" x14ac:dyDescent="0.25">
      <c r="A49" s="373" t="s">
        <v>267</v>
      </c>
      <c r="B49" s="374">
        <v>4483</v>
      </c>
      <c r="C49" s="361">
        <f>B49/C31</f>
        <v>0.38267178830559112</v>
      </c>
      <c r="D49" s="361">
        <f>B49/D31</f>
        <v>0.31358421936205932</v>
      </c>
      <c r="E49" s="364"/>
      <c r="F49" s="364"/>
      <c r="G49" s="364"/>
      <c r="H49" s="364"/>
      <c r="I49" s="364"/>
      <c r="J49" s="364"/>
      <c r="K49" s="364"/>
      <c r="L49" s="364"/>
      <c r="M49" s="364"/>
    </row>
    <row r="50" spans="1:13" x14ac:dyDescent="0.25">
      <c r="A50" s="373" t="s">
        <v>406</v>
      </c>
      <c r="B50" s="374">
        <v>2340</v>
      </c>
      <c r="C50" s="361">
        <f>B50/C32</f>
        <v>0.90697674418604646</v>
      </c>
      <c r="D50" s="361">
        <f>B50/D32</f>
        <v>0.26545660805445265</v>
      </c>
      <c r="E50" s="364"/>
      <c r="F50" s="364"/>
      <c r="G50" s="364"/>
      <c r="H50" s="364"/>
      <c r="I50" s="364"/>
      <c r="J50" s="364"/>
      <c r="K50" s="364"/>
      <c r="L50" s="364"/>
      <c r="M50" s="364"/>
    </row>
    <row r="51" spans="1:13" x14ac:dyDescent="0.25">
      <c r="A51" s="373" t="s">
        <v>175</v>
      </c>
      <c r="B51" s="374">
        <v>1266</v>
      </c>
      <c r="C51" s="361">
        <f>B51/C33</f>
        <v>1</v>
      </c>
      <c r="D51" s="361">
        <f>B51/D33</f>
        <v>0.27928524156187956</v>
      </c>
      <c r="E51" s="364"/>
      <c r="F51" s="364"/>
      <c r="G51" s="364"/>
      <c r="H51" s="364"/>
      <c r="I51" s="364"/>
      <c r="J51" s="364"/>
      <c r="K51" s="364"/>
      <c r="L51" s="364"/>
      <c r="M51" s="364"/>
    </row>
    <row r="52" spans="1:13" x14ac:dyDescent="0.25">
      <c r="A52" s="373" t="s">
        <v>10</v>
      </c>
      <c r="B52" s="374">
        <v>2538</v>
      </c>
      <c r="C52" s="361">
        <f>B52/C34</f>
        <v>0.89618644067796616</v>
      </c>
      <c r="D52" s="361">
        <f>B52/D34</f>
        <v>0.23889307228915663</v>
      </c>
      <c r="E52" s="364"/>
      <c r="F52" s="364"/>
      <c r="G52" s="364"/>
      <c r="H52" s="364"/>
      <c r="I52" s="364"/>
      <c r="J52" s="364"/>
      <c r="K52" s="364"/>
      <c r="L52" s="364"/>
      <c r="M52" s="364"/>
    </row>
    <row r="53" spans="1:13" x14ac:dyDescent="0.25">
      <c r="A53" s="373" t="s">
        <v>15</v>
      </c>
      <c r="B53" s="374">
        <v>7266</v>
      </c>
      <c r="C53" s="361">
        <f>B53/C35</f>
        <v>0.44522058823529409</v>
      </c>
      <c r="D53" s="361">
        <f>B53/D35</f>
        <v>0.27597994530537828</v>
      </c>
      <c r="E53" s="364"/>
      <c r="F53" s="364"/>
      <c r="G53" s="364"/>
      <c r="H53" s="364"/>
      <c r="I53" s="364"/>
      <c r="J53" s="364"/>
      <c r="K53" s="364"/>
      <c r="L53" s="364"/>
      <c r="M53" s="364"/>
    </row>
    <row r="54" spans="1:13" x14ac:dyDescent="0.25">
      <c r="A54" s="373" t="s">
        <v>6</v>
      </c>
      <c r="B54" s="374">
        <v>12784</v>
      </c>
      <c r="C54" s="361">
        <f>B54/C36</f>
        <v>0.48805069863327477</v>
      </c>
      <c r="D54" s="361">
        <f>B54/D36</f>
        <v>0.29714338842014737</v>
      </c>
      <c r="E54" s="364"/>
      <c r="F54" s="364"/>
      <c r="G54" s="364"/>
      <c r="H54" s="364"/>
      <c r="I54" s="364"/>
      <c r="J54" s="364"/>
      <c r="K54" s="364"/>
      <c r="L54" s="364"/>
      <c r="M54" s="364"/>
    </row>
    <row r="55" spans="1:13" x14ac:dyDescent="0.25">
      <c r="A55" s="373" t="s">
        <v>277</v>
      </c>
      <c r="B55" s="374">
        <v>12</v>
      </c>
      <c r="C55" s="361">
        <f>B55/C37</f>
        <v>1</v>
      </c>
      <c r="D55" s="361">
        <f>B55/D37</f>
        <v>9.8360655737704916E-2</v>
      </c>
      <c r="E55" s="364"/>
      <c r="F55" s="364"/>
      <c r="G55" s="364"/>
      <c r="H55" s="364"/>
      <c r="I55" s="364"/>
      <c r="J55" s="364"/>
      <c r="K55" s="364"/>
      <c r="L55" s="364"/>
      <c r="M55" s="364"/>
    </row>
    <row r="56" spans="1:13" x14ac:dyDescent="0.25">
      <c r="A56" s="373" t="s">
        <v>282</v>
      </c>
      <c r="B56" s="374">
        <v>3424</v>
      </c>
      <c r="C56" s="361">
        <f>B56/C38</f>
        <v>0.70568837592745259</v>
      </c>
      <c r="D56" s="361">
        <f>B56/D38</f>
        <v>0.23180556495836435</v>
      </c>
      <c r="E56" s="364"/>
      <c r="F56" s="364"/>
      <c r="G56" s="364"/>
      <c r="H56" s="364"/>
      <c r="I56" s="364"/>
      <c r="J56" s="364"/>
      <c r="K56" s="364"/>
      <c r="L56" s="364"/>
      <c r="M56" s="364"/>
    </row>
    <row r="57" spans="1:13" x14ac:dyDescent="0.25">
      <c r="A57" s="373" t="s">
        <v>150</v>
      </c>
      <c r="B57" s="374"/>
      <c r="C57" s="361"/>
      <c r="D57" s="361"/>
      <c r="E57" s="364"/>
      <c r="F57" s="364"/>
      <c r="G57" s="364"/>
      <c r="H57" s="364"/>
      <c r="I57" s="364"/>
      <c r="J57" s="364"/>
      <c r="K57" s="364"/>
      <c r="L57" s="364"/>
      <c r="M57" s="364"/>
    </row>
    <row r="58" spans="1:13" x14ac:dyDescent="0.25">
      <c r="A58" s="378" t="s">
        <v>402</v>
      </c>
      <c r="B58" s="379">
        <f>SUM(B46:B57)</f>
        <v>45033</v>
      </c>
      <c r="C58" s="385">
        <f>B58/C40</f>
        <v>0.47467113584619275</v>
      </c>
      <c r="D58" s="385">
        <f>B58/D40</f>
        <v>0.2898566582777109</v>
      </c>
      <c r="E58" s="364"/>
      <c r="F58" s="364"/>
      <c r="G58" s="364"/>
      <c r="H58" s="364"/>
      <c r="I58" s="364"/>
      <c r="J58" s="364"/>
      <c r="K58" s="364"/>
      <c r="L58" s="364"/>
      <c r="M58" s="364"/>
    </row>
    <row r="59" spans="1:13" x14ac:dyDescent="0.25">
      <c r="A59" s="364"/>
      <c r="B59" s="364"/>
      <c r="C59" s="364"/>
      <c r="D59" s="364"/>
      <c r="E59" s="364"/>
      <c r="F59" s="364"/>
      <c r="G59" s="364"/>
      <c r="H59" s="364"/>
      <c r="I59" s="364"/>
      <c r="J59" s="364"/>
      <c r="K59" s="364"/>
      <c r="L59" s="364"/>
      <c r="M59" s="364"/>
    </row>
    <row r="60" spans="1:13" x14ac:dyDescent="0.25">
      <c r="A60" s="364"/>
      <c r="B60" s="364"/>
      <c r="C60" s="364"/>
      <c r="D60" s="364"/>
      <c r="E60" s="364"/>
      <c r="F60" s="364"/>
      <c r="G60" s="364"/>
      <c r="H60" s="364"/>
      <c r="I60" s="364"/>
      <c r="J60" s="364"/>
      <c r="K60" s="364"/>
      <c r="L60" s="364"/>
      <c r="M60" s="364"/>
    </row>
    <row r="61" spans="1:13" ht="51" x14ac:dyDescent="0.25">
      <c r="A61" s="381" t="s">
        <v>393</v>
      </c>
      <c r="B61" s="386" t="s">
        <v>14</v>
      </c>
      <c r="C61" s="386" t="s">
        <v>411</v>
      </c>
      <c r="D61" s="386" t="s">
        <v>412</v>
      </c>
      <c r="E61" s="364"/>
      <c r="F61" s="364"/>
      <c r="G61" s="364"/>
      <c r="H61" s="364"/>
      <c r="I61" s="364"/>
      <c r="J61" s="364"/>
      <c r="K61" s="364"/>
      <c r="L61" s="364"/>
      <c r="M61" s="364"/>
    </row>
    <row r="62" spans="1:13" x14ac:dyDescent="0.25">
      <c r="A62" s="373" t="s">
        <v>140</v>
      </c>
      <c r="B62" s="374">
        <v>4887</v>
      </c>
      <c r="C62" s="361">
        <f>B62/C28</f>
        <v>0.48660758737429055</v>
      </c>
      <c r="D62" s="361">
        <f>B62/D28</f>
        <v>0.45128820759072857</v>
      </c>
      <c r="E62" s="364"/>
      <c r="F62" s="364"/>
      <c r="G62" s="364"/>
      <c r="H62" s="364"/>
      <c r="I62" s="364"/>
      <c r="J62" s="364"/>
      <c r="K62" s="364"/>
      <c r="L62" s="364"/>
      <c r="M62" s="364"/>
    </row>
    <row r="63" spans="1:13" x14ac:dyDescent="0.25">
      <c r="A63" s="373" t="s">
        <v>141</v>
      </c>
      <c r="B63" s="374">
        <v>11679</v>
      </c>
      <c r="C63" s="361">
        <f>B63/C29</f>
        <v>0.61555895219522483</v>
      </c>
      <c r="D63" s="361">
        <f>B63/D29</f>
        <v>0.54996232812205692</v>
      </c>
      <c r="E63" s="364"/>
      <c r="F63" s="364"/>
      <c r="G63" s="364"/>
      <c r="H63" s="364"/>
      <c r="I63" s="364"/>
      <c r="J63" s="364"/>
      <c r="K63" s="364"/>
      <c r="L63" s="364"/>
      <c r="M63" s="364"/>
    </row>
    <row r="64" spans="1:13" x14ac:dyDescent="0.25">
      <c r="A64" s="373" t="s">
        <v>263</v>
      </c>
      <c r="B64" s="374"/>
      <c r="C64" s="361"/>
      <c r="D64" s="361"/>
      <c r="E64" s="364"/>
      <c r="F64" s="364"/>
      <c r="G64" s="364"/>
      <c r="H64" s="364"/>
      <c r="I64" s="364"/>
      <c r="J64" s="364"/>
      <c r="K64" s="364"/>
      <c r="L64" s="364"/>
      <c r="M64" s="364"/>
    </row>
    <row r="65" spans="1:13" x14ac:dyDescent="0.25">
      <c r="A65" s="373" t="s">
        <v>267</v>
      </c>
      <c r="B65" s="374">
        <v>6025</v>
      </c>
      <c r="C65" s="361">
        <f>B65/C31</f>
        <v>0.51429790866410585</v>
      </c>
      <c r="D65" s="361">
        <f>B65/D31</f>
        <v>0.42144655847789592</v>
      </c>
      <c r="E65" s="364"/>
      <c r="F65" s="364"/>
      <c r="G65" s="364"/>
      <c r="H65" s="364"/>
      <c r="I65" s="364"/>
      <c r="J65" s="364"/>
      <c r="K65" s="364"/>
      <c r="L65" s="364"/>
      <c r="M65" s="364"/>
    </row>
    <row r="66" spans="1:13" x14ac:dyDescent="0.25">
      <c r="A66" s="373" t="s">
        <v>406</v>
      </c>
      <c r="B66" s="374">
        <v>230</v>
      </c>
      <c r="C66" s="361">
        <f>B66/C32</f>
        <v>8.9147286821705432E-2</v>
      </c>
      <c r="D66" s="361">
        <f>B66/D32</f>
        <v>2.6091888825865002E-2</v>
      </c>
      <c r="E66" s="364"/>
      <c r="F66" s="364"/>
      <c r="G66" s="364"/>
      <c r="H66" s="364"/>
      <c r="I66" s="364"/>
      <c r="J66" s="364"/>
      <c r="K66" s="364"/>
      <c r="L66" s="364"/>
      <c r="M66" s="364"/>
    </row>
    <row r="67" spans="1:13" x14ac:dyDescent="0.25">
      <c r="A67" s="373" t="s">
        <v>175</v>
      </c>
      <c r="B67" s="374"/>
      <c r="C67" s="361"/>
      <c r="D67" s="361"/>
      <c r="E67" s="364"/>
      <c r="F67" s="364"/>
      <c r="G67" s="364"/>
      <c r="H67" s="364"/>
      <c r="I67" s="364"/>
      <c r="J67" s="364"/>
      <c r="K67" s="364"/>
      <c r="L67" s="364"/>
      <c r="M67" s="364"/>
    </row>
    <row r="68" spans="1:13" x14ac:dyDescent="0.25">
      <c r="A68" s="373" t="s">
        <v>10</v>
      </c>
      <c r="B68" s="374">
        <v>271</v>
      </c>
      <c r="C68" s="361">
        <f>B68/C34</f>
        <v>9.5692090395480225E-2</v>
      </c>
      <c r="D68" s="361">
        <f>B68/D34</f>
        <v>2.5508283132530122E-2</v>
      </c>
      <c r="E68" s="364"/>
      <c r="F68" s="364"/>
      <c r="G68" s="364"/>
      <c r="H68" s="364"/>
      <c r="I68" s="364"/>
      <c r="J68" s="364"/>
      <c r="K68" s="364"/>
      <c r="L68" s="364"/>
      <c r="M68" s="364"/>
    </row>
    <row r="69" spans="1:13" x14ac:dyDescent="0.25">
      <c r="A69" s="373" t="s">
        <v>15</v>
      </c>
      <c r="B69" s="374">
        <v>8150</v>
      </c>
      <c r="C69" s="361">
        <f>B69/C35</f>
        <v>0.49938725490196079</v>
      </c>
      <c r="D69" s="361">
        <f>B69/D35</f>
        <v>0.30955636584624735</v>
      </c>
      <c r="E69" s="364"/>
      <c r="F69" s="364"/>
      <c r="G69" s="364"/>
      <c r="H69" s="364"/>
      <c r="I69" s="364"/>
      <c r="J69" s="364"/>
      <c r="K69" s="364"/>
      <c r="L69" s="364"/>
      <c r="M69" s="364"/>
    </row>
    <row r="70" spans="1:13" x14ac:dyDescent="0.25">
      <c r="A70" s="373" t="s">
        <v>6</v>
      </c>
      <c r="B70" s="374">
        <v>11853</v>
      </c>
      <c r="C70" s="361">
        <f>B70/C36</f>
        <v>0.45250820798656183</v>
      </c>
      <c r="D70" s="361">
        <f>B70/D36</f>
        <v>0.27550380029286659</v>
      </c>
      <c r="E70" s="364"/>
      <c r="F70" s="364"/>
      <c r="G70" s="364"/>
      <c r="H70" s="364"/>
      <c r="I70" s="364"/>
      <c r="J70" s="364"/>
      <c r="K70" s="364"/>
      <c r="L70" s="364"/>
      <c r="M70" s="364"/>
    </row>
    <row r="71" spans="1:13" x14ac:dyDescent="0.25">
      <c r="A71" s="373" t="s">
        <v>277</v>
      </c>
      <c r="B71" s="374"/>
      <c r="C71" s="361"/>
      <c r="D71" s="361"/>
      <c r="E71" s="364"/>
      <c r="F71" s="364"/>
      <c r="G71" s="364"/>
      <c r="H71" s="364"/>
      <c r="I71" s="364"/>
      <c r="J71" s="364"/>
      <c r="K71" s="364"/>
      <c r="L71" s="364"/>
      <c r="M71" s="364"/>
    </row>
    <row r="72" spans="1:13" x14ac:dyDescent="0.25">
      <c r="A72" s="373" t="s">
        <v>282</v>
      </c>
      <c r="B72" s="374">
        <v>931</v>
      </c>
      <c r="C72" s="361">
        <f>B72/C38</f>
        <v>0.19187963726298435</v>
      </c>
      <c r="D72" s="361">
        <f>B72/D38</f>
        <v>6.3028907995396385E-2</v>
      </c>
      <c r="E72" s="364"/>
      <c r="F72" s="364"/>
      <c r="G72" s="364"/>
      <c r="H72" s="364"/>
      <c r="I72" s="364"/>
      <c r="J72" s="364"/>
      <c r="K72" s="364"/>
      <c r="L72" s="364"/>
      <c r="M72" s="364"/>
    </row>
    <row r="73" spans="1:13" x14ac:dyDescent="0.25">
      <c r="A73" s="373" t="s">
        <v>150</v>
      </c>
      <c r="B73" s="374"/>
      <c r="C73" s="361"/>
      <c r="D73" s="361"/>
      <c r="E73" s="364"/>
      <c r="F73" s="364"/>
      <c r="G73" s="364"/>
      <c r="H73" s="364"/>
      <c r="I73" s="364"/>
      <c r="J73" s="364"/>
      <c r="K73" s="364"/>
      <c r="L73" s="364"/>
      <c r="M73" s="364"/>
    </row>
    <row r="74" spans="1:13" x14ac:dyDescent="0.25">
      <c r="A74" s="378" t="s">
        <v>402</v>
      </c>
      <c r="B74" s="379">
        <f>SUM(B62:B73)</f>
        <v>44026</v>
      </c>
      <c r="C74" s="385">
        <f>B74/C40</f>
        <v>0.46405683447170926</v>
      </c>
      <c r="D74" s="385">
        <f>B74/D40</f>
        <v>0.28337506356082209</v>
      </c>
      <c r="E74" s="364"/>
      <c r="F74" s="364"/>
      <c r="G74" s="364"/>
      <c r="H74" s="364"/>
      <c r="I74" s="364"/>
      <c r="J74" s="364"/>
      <c r="K74" s="364"/>
      <c r="L74" s="364"/>
      <c r="M74" s="364"/>
    </row>
    <row r="75" spans="1:13" x14ac:dyDescent="0.25">
      <c r="A75" s="364"/>
      <c r="B75" s="364"/>
      <c r="C75" s="364"/>
      <c r="D75" s="364"/>
      <c r="E75" s="364"/>
      <c r="F75" s="364"/>
      <c r="G75" s="364"/>
      <c r="H75" s="364"/>
      <c r="I75" s="364"/>
      <c r="J75" s="364"/>
      <c r="K75" s="364"/>
      <c r="L75" s="364"/>
      <c r="M75" s="364"/>
    </row>
    <row r="76" spans="1:13" x14ac:dyDescent="0.25">
      <c r="A76" s="364"/>
      <c r="B76" s="364"/>
      <c r="C76" s="364"/>
      <c r="D76" s="364"/>
      <c r="E76" s="364"/>
      <c r="F76" s="364"/>
      <c r="G76" s="364"/>
      <c r="H76" s="364"/>
      <c r="I76" s="364"/>
      <c r="J76" s="364"/>
      <c r="K76" s="364"/>
      <c r="L76" s="364"/>
      <c r="M76" s="364"/>
    </row>
    <row r="77" spans="1:13" ht="51" x14ac:dyDescent="0.25">
      <c r="A77" s="381" t="s">
        <v>393</v>
      </c>
      <c r="B77" s="386" t="s">
        <v>121</v>
      </c>
      <c r="C77" s="386" t="s">
        <v>413</v>
      </c>
      <c r="D77" s="386" t="s">
        <v>414</v>
      </c>
      <c r="E77" s="364"/>
      <c r="F77" s="364"/>
      <c r="G77" s="364"/>
      <c r="H77" s="364"/>
      <c r="I77" s="364"/>
      <c r="J77" s="364"/>
      <c r="K77" s="364"/>
      <c r="L77" s="364"/>
      <c r="M77" s="364"/>
    </row>
    <row r="78" spans="1:13" x14ac:dyDescent="0.25">
      <c r="A78" s="373" t="s">
        <v>140</v>
      </c>
      <c r="B78" s="374">
        <v>560</v>
      </c>
      <c r="C78" s="361">
        <f>B78/C28</f>
        <v>5.5760231006671317E-2</v>
      </c>
      <c r="D78" s="361">
        <f>B78/D28</f>
        <v>5.1712992889463474E-2</v>
      </c>
      <c r="E78" s="364"/>
      <c r="F78" s="364"/>
      <c r="G78" s="364"/>
      <c r="H78" s="364"/>
      <c r="I78" s="364"/>
      <c r="J78" s="364"/>
      <c r="K78" s="364"/>
      <c r="L78" s="364"/>
      <c r="M78" s="364"/>
    </row>
    <row r="79" spans="1:13" x14ac:dyDescent="0.25">
      <c r="A79" s="373" t="s">
        <v>141</v>
      </c>
      <c r="B79" s="374">
        <v>1004</v>
      </c>
      <c r="C79" s="361">
        <f>B79/C29</f>
        <v>5.2917303536604648E-2</v>
      </c>
      <c r="D79" s="361">
        <f>B79/D29</f>
        <v>4.7278206818609905E-2</v>
      </c>
      <c r="E79" s="364"/>
      <c r="F79" s="364"/>
      <c r="G79" s="364"/>
      <c r="H79" s="364"/>
      <c r="I79" s="364"/>
      <c r="J79" s="364"/>
      <c r="K79" s="364"/>
      <c r="L79" s="364"/>
      <c r="M79" s="364"/>
    </row>
    <row r="80" spans="1:13" x14ac:dyDescent="0.25">
      <c r="A80" s="373" t="s">
        <v>263</v>
      </c>
      <c r="B80" s="374">
        <v>40</v>
      </c>
      <c r="C80" s="361">
        <f>B80/C30</f>
        <v>0.47058823529411764</v>
      </c>
      <c r="D80" s="361">
        <f>B80/D30</f>
        <v>0.12738853503184713</v>
      </c>
      <c r="E80" s="364"/>
      <c r="F80" s="364"/>
      <c r="G80" s="364"/>
      <c r="H80" s="364"/>
      <c r="I80" s="364"/>
      <c r="J80" s="364"/>
      <c r="K80" s="364"/>
      <c r="L80" s="364"/>
      <c r="M80" s="364"/>
    </row>
    <row r="81" spans="1:13" x14ac:dyDescent="0.25">
      <c r="A81" s="373" t="s">
        <v>267</v>
      </c>
      <c r="B81" s="374">
        <v>1207</v>
      </c>
      <c r="C81" s="361">
        <f>B81/C31</f>
        <v>0.10303030303030303</v>
      </c>
      <c r="D81" s="361">
        <f>B81/D31</f>
        <v>8.4429210968102963E-2</v>
      </c>
      <c r="E81" s="364"/>
      <c r="F81" s="364"/>
      <c r="G81" s="364"/>
      <c r="H81" s="364"/>
      <c r="I81" s="364"/>
      <c r="J81" s="364"/>
      <c r="K81" s="364"/>
      <c r="L81" s="364"/>
      <c r="M81" s="364"/>
    </row>
    <row r="82" spans="1:13" x14ac:dyDescent="0.25">
      <c r="A82" s="373" t="s">
        <v>406</v>
      </c>
      <c r="B82" s="374">
        <v>10</v>
      </c>
      <c r="C82" s="361">
        <f>B82/C32</f>
        <v>3.875968992248062E-3</v>
      </c>
      <c r="D82" s="361">
        <f>B82/D32</f>
        <v>1.1344299489506524E-3</v>
      </c>
      <c r="E82" s="364"/>
      <c r="F82" s="364"/>
      <c r="G82" s="364"/>
      <c r="H82" s="364"/>
      <c r="I82" s="364"/>
      <c r="J82" s="364"/>
      <c r="K82" s="364"/>
      <c r="L82" s="364"/>
      <c r="M82" s="364"/>
    </row>
    <row r="83" spans="1:13" x14ac:dyDescent="0.25">
      <c r="A83" s="373" t="s">
        <v>175</v>
      </c>
      <c r="B83" s="374"/>
      <c r="C83" s="361"/>
      <c r="D83" s="361"/>
      <c r="E83" s="364"/>
      <c r="F83" s="364"/>
      <c r="G83" s="364"/>
      <c r="H83" s="364"/>
      <c r="I83" s="364"/>
      <c r="J83" s="364"/>
      <c r="K83" s="364"/>
      <c r="L83" s="364"/>
      <c r="M83" s="364"/>
    </row>
    <row r="84" spans="1:13" x14ac:dyDescent="0.25">
      <c r="A84" s="373" t="s">
        <v>10</v>
      </c>
      <c r="B84" s="374">
        <v>23</v>
      </c>
      <c r="C84" s="361">
        <f>B84/C34</f>
        <v>8.1214689265536721E-3</v>
      </c>
      <c r="D84" s="361">
        <f>B84/D34</f>
        <v>2.1649096385542169E-3</v>
      </c>
      <c r="E84" s="364"/>
      <c r="F84" s="364"/>
      <c r="G84" s="364"/>
      <c r="H84" s="364"/>
      <c r="I84" s="364"/>
      <c r="J84" s="364"/>
      <c r="K84" s="364"/>
      <c r="L84" s="364"/>
      <c r="M84" s="364"/>
    </row>
    <row r="85" spans="1:13" x14ac:dyDescent="0.25">
      <c r="A85" s="373" t="s">
        <v>15</v>
      </c>
      <c r="B85" s="374">
        <v>890</v>
      </c>
      <c r="C85" s="361">
        <f>B85/C35</f>
        <v>5.4534313725490197E-2</v>
      </c>
      <c r="D85" s="361">
        <f>B85/D35</f>
        <v>3.3804314797933756E-2</v>
      </c>
      <c r="E85" s="364"/>
      <c r="F85" s="364"/>
      <c r="G85" s="364"/>
      <c r="H85" s="364"/>
      <c r="I85" s="364"/>
      <c r="J85" s="364"/>
      <c r="K85" s="364"/>
      <c r="L85" s="364"/>
      <c r="M85" s="364"/>
    </row>
    <row r="86" spans="1:13" x14ac:dyDescent="0.25">
      <c r="A86" s="373" t="s">
        <v>6</v>
      </c>
      <c r="B86" s="374">
        <v>1530</v>
      </c>
      <c r="C86" s="361">
        <f>B86/C36</f>
        <v>5.8410322974727036E-2</v>
      </c>
      <c r="D86" s="361">
        <f>B86/D36</f>
        <v>3.5562373614113379E-2</v>
      </c>
      <c r="E86" s="364"/>
      <c r="F86" s="364"/>
      <c r="G86" s="364"/>
      <c r="H86" s="364"/>
      <c r="I86" s="364"/>
      <c r="J86" s="364"/>
      <c r="K86" s="364"/>
      <c r="L86" s="364"/>
      <c r="M86" s="364"/>
    </row>
    <row r="87" spans="1:13" x14ac:dyDescent="0.25">
      <c r="A87" s="373" t="s">
        <v>277</v>
      </c>
      <c r="B87" s="374"/>
      <c r="C87" s="361"/>
      <c r="D87" s="361"/>
      <c r="E87" s="364"/>
      <c r="F87" s="364"/>
      <c r="G87" s="364"/>
      <c r="H87" s="364"/>
      <c r="I87" s="364"/>
      <c r="J87" s="364"/>
      <c r="K87" s="364"/>
      <c r="L87" s="364"/>
      <c r="M87" s="364"/>
    </row>
    <row r="88" spans="1:13" x14ac:dyDescent="0.25">
      <c r="A88" s="373" t="s">
        <v>282</v>
      </c>
      <c r="B88" s="374">
        <v>442</v>
      </c>
      <c r="C88" s="361">
        <f>B88/C38</f>
        <v>9.1096455070074189E-2</v>
      </c>
      <c r="D88" s="361">
        <f>B88/D38</f>
        <v>2.9923498747545865E-2</v>
      </c>
      <c r="E88" s="364"/>
      <c r="F88" s="364"/>
      <c r="G88" s="364"/>
      <c r="H88" s="364"/>
      <c r="I88" s="364"/>
      <c r="J88" s="364"/>
      <c r="K88" s="364"/>
      <c r="L88" s="364"/>
      <c r="M88" s="364"/>
    </row>
    <row r="89" spans="1:13" x14ac:dyDescent="0.25">
      <c r="A89" s="373" t="s">
        <v>150</v>
      </c>
      <c r="B89" s="374"/>
      <c r="C89" s="361"/>
      <c r="D89" s="361"/>
      <c r="E89" s="364"/>
      <c r="F89" s="364"/>
      <c r="G89" s="364"/>
      <c r="H89" s="364"/>
      <c r="I89" s="364"/>
      <c r="J89" s="364"/>
      <c r="K89" s="364"/>
      <c r="L89" s="364"/>
      <c r="M89" s="364"/>
    </row>
    <row r="90" spans="1:13" x14ac:dyDescent="0.25">
      <c r="A90" s="378" t="s">
        <v>402</v>
      </c>
      <c r="B90" s="379">
        <f>SUM(B78:B89)</f>
        <v>5706</v>
      </c>
      <c r="C90" s="385">
        <f>B90/C40</f>
        <v>6.0144194282823173E-2</v>
      </c>
      <c r="D90" s="385">
        <f>B90/D40</f>
        <v>3.6726891216055303E-2</v>
      </c>
      <c r="E90" s="364"/>
      <c r="F90" s="364"/>
      <c r="G90" s="364"/>
      <c r="H90" s="364"/>
      <c r="I90" s="364"/>
      <c r="J90" s="364"/>
      <c r="K90" s="364"/>
      <c r="L90" s="364"/>
      <c r="M90" s="364"/>
    </row>
    <row r="91" spans="1:13" x14ac:dyDescent="0.25">
      <c r="A91" s="364"/>
      <c r="B91" s="364"/>
      <c r="C91" s="364"/>
      <c r="D91" s="364"/>
      <c r="E91" s="364"/>
      <c r="F91" s="364"/>
      <c r="G91" s="364"/>
      <c r="H91" s="364"/>
      <c r="I91" s="364"/>
      <c r="J91" s="364"/>
      <c r="K91" s="364"/>
      <c r="L91" s="364"/>
      <c r="M91" s="364"/>
    </row>
    <row r="92" spans="1:13" x14ac:dyDescent="0.25">
      <c r="A92" s="364"/>
      <c r="B92" s="364"/>
      <c r="C92" s="364"/>
      <c r="D92" s="364"/>
      <c r="E92" s="364"/>
      <c r="F92" s="364"/>
      <c r="G92" s="364"/>
      <c r="H92" s="364"/>
      <c r="I92" s="364"/>
      <c r="J92" s="364"/>
      <c r="K92" s="364"/>
      <c r="L92" s="364"/>
      <c r="M92" s="364"/>
    </row>
    <row r="93" spans="1:13" ht="51" x14ac:dyDescent="0.25">
      <c r="A93" s="381" t="s">
        <v>393</v>
      </c>
      <c r="B93" s="386" t="s">
        <v>174</v>
      </c>
      <c r="C93" s="386" t="s">
        <v>415</v>
      </c>
      <c r="D93" s="386" t="s">
        <v>416</v>
      </c>
      <c r="E93" s="364"/>
      <c r="F93" s="364"/>
      <c r="G93" s="364"/>
      <c r="H93" s="364"/>
      <c r="I93" s="364"/>
      <c r="J93" s="364"/>
      <c r="K93" s="364"/>
      <c r="L93" s="364"/>
      <c r="M93" s="364"/>
    </row>
    <row r="94" spans="1:13" x14ac:dyDescent="0.25">
      <c r="A94" s="373" t="s">
        <v>140</v>
      </c>
      <c r="B94" s="374"/>
      <c r="C94" s="361"/>
      <c r="D94" s="361"/>
      <c r="E94" s="364"/>
      <c r="F94" s="364"/>
      <c r="G94" s="364"/>
      <c r="H94" s="364"/>
      <c r="I94" s="364"/>
      <c r="J94" s="364"/>
      <c r="K94" s="364"/>
      <c r="L94" s="364"/>
      <c r="M94" s="364"/>
    </row>
    <row r="95" spans="1:13" x14ac:dyDescent="0.25">
      <c r="A95" s="373" t="s">
        <v>141</v>
      </c>
      <c r="B95" s="374">
        <v>11</v>
      </c>
      <c r="C95" s="361">
        <f>B95/C29</f>
        <v>5.7977125388710272E-4</v>
      </c>
      <c r="D95" s="361">
        <f>B95/D29</f>
        <v>5.1798832171783763E-4</v>
      </c>
      <c r="E95" s="364"/>
      <c r="F95" s="364"/>
      <c r="G95" s="364"/>
      <c r="H95" s="364"/>
      <c r="I95" s="364"/>
      <c r="J95" s="364"/>
      <c r="K95" s="364"/>
      <c r="L95" s="364"/>
      <c r="M95" s="364"/>
    </row>
    <row r="96" spans="1:13" x14ac:dyDescent="0.25">
      <c r="A96" s="373" t="s">
        <v>263</v>
      </c>
      <c r="B96" s="374"/>
      <c r="C96" s="361"/>
      <c r="D96" s="361"/>
      <c r="E96" s="364"/>
      <c r="F96" s="364"/>
      <c r="G96" s="364"/>
      <c r="H96" s="364"/>
      <c r="I96" s="364"/>
      <c r="J96" s="364"/>
      <c r="K96" s="364"/>
      <c r="L96" s="364"/>
      <c r="M96" s="364"/>
    </row>
    <row r="97" spans="1:13" x14ac:dyDescent="0.25">
      <c r="A97" s="373" t="s">
        <v>267</v>
      </c>
      <c r="B97" s="374"/>
      <c r="C97" s="361"/>
      <c r="D97" s="361"/>
      <c r="E97" s="364"/>
      <c r="F97" s="364"/>
      <c r="G97" s="364"/>
      <c r="H97" s="364"/>
      <c r="I97" s="364"/>
      <c r="J97" s="364"/>
      <c r="K97" s="364"/>
      <c r="L97" s="364"/>
      <c r="M97" s="364"/>
    </row>
    <row r="98" spans="1:13" x14ac:dyDescent="0.25">
      <c r="A98" s="373" t="s">
        <v>406</v>
      </c>
      <c r="B98" s="374"/>
      <c r="C98" s="361"/>
      <c r="D98" s="361"/>
      <c r="E98" s="364"/>
      <c r="F98" s="364"/>
      <c r="G98" s="364"/>
      <c r="H98" s="364"/>
      <c r="I98" s="364"/>
      <c r="J98" s="364"/>
      <c r="K98" s="364"/>
      <c r="L98" s="364"/>
      <c r="M98" s="364"/>
    </row>
    <row r="99" spans="1:13" x14ac:dyDescent="0.25">
      <c r="A99" s="373" t="s">
        <v>175</v>
      </c>
      <c r="B99" s="374"/>
      <c r="C99" s="361"/>
      <c r="D99" s="361"/>
      <c r="E99" s="364"/>
      <c r="F99" s="364"/>
      <c r="G99" s="364"/>
      <c r="H99" s="364"/>
      <c r="I99" s="364"/>
      <c r="J99" s="364"/>
      <c r="K99" s="364"/>
      <c r="L99" s="364"/>
      <c r="M99" s="364"/>
    </row>
    <row r="100" spans="1:13" x14ac:dyDescent="0.25">
      <c r="A100" s="373" t="s">
        <v>10</v>
      </c>
      <c r="B100" s="374"/>
      <c r="C100" s="361"/>
      <c r="D100" s="361"/>
      <c r="E100" s="364"/>
      <c r="F100" s="364"/>
      <c r="G100" s="364"/>
      <c r="H100" s="364"/>
      <c r="I100" s="364"/>
      <c r="J100" s="364"/>
      <c r="K100" s="364"/>
      <c r="L100" s="364"/>
      <c r="M100" s="364"/>
    </row>
    <row r="101" spans="1:13" x14ac:dyDescent="0.25">
      <c r="A101" s="373" t="s">
        <v>15</v>
      </c>
      <c r="B101" s="374">
        <v>14</v>
      </c>
      <c r="C101" s="361">
        <f>B101/C35</f>
        <v>8.5784313725490195E-4</v>
      </c>
      <c r="D101" s="361">
        <f>B101/D35</f>
        <v>5.3175326648435123E-4</v>
      </c>
      <c r="E101" s="364"/>
      <c r="F101" s="364"/>
      <c r="G101" s="364"/>
      <c r="H101" s="364"/>
      <c r="I101" s="364"/>
      <c r="J101" s="364"/>
      <c r="K101" s="364"/>
      <c r="L101" s="364"/>
      <c r="M101" s="364"/>
    </row>
    <row r="102" spans="1:13" x14ac:dyDescent="0.25">
      <c r="A102" s="373" t="s">
        <v>6</v>
      </c>
      <c r="B102" s="374">
        <v>27</v>
      </c>
      <c r="C102" s="361">
        <f>B102/C36</f>
        <v>1.0307704054363595E-3</v>
      </c>
      <c r="D102" s="361">
        <f>B102/D36</f>
        <v>6.2757129907258912E-4</v>
      </c>
      <c r="E102" s="364"/>
      <c r="F102" s="364"/>
      <c r="G102" s="364"/>
      <c r="H102" s="364"/>
      <c r="I102" s="364"/>
      <c r="J102" s="364"/>
      <c r="K102" s="364"/>
      <c r="L102" s="364"/>
      <c r="M102" s="364"/>
    </row>
    <row r="103" spans="1:13" x14ac:dyDescent="0.25">
      <c r="A103" s="373" t="s">
        <v>277</v>
      </c>
      <c r="B103" s="374"/>
      <c r="C103" s="361"/>
      <c r="D103" s="361"/>
      <c r="E103" s="364"/>
      <c r="F103" s="364"/>
      <c r="G103" s="364"/>
      <c r="H103" s="364"/>
      <c r="I103" s="364"/>
      <c r="J103" s="364"/>
      <c r="K103" s="364"/>
      <c r="L103" s="364"/>
      <c r="M103" s="364"/>
    </row>
    <row r="104" spans="1:13" x14ac:dyDescent="0.25">
      <c r="A104" s="373" t="s">
        <v>282</v>
      </c>
      <c r="B104" s="374">
        <v>55</v>
      </c>
      <c r="C104" s="361">
        <f>B104/C38</f>
        <v>1.1335531739488871E-2</v>
      </c>
      <c r="D104" s="361">
        <f>B104/D38</f>
        <v>3.723512287590549E-3</v>
      </c>
      <c r="E104" s="364"/>
      <c r="F104" s="364"/>
      <c r="G104" s="364"/>
      <c r="H104" s="364"/>
      <c r="I104" s="364"/>
      <c r="J104" s="364"/>
      <c r="K104" s="364"/>
      <c r="L104" s="364"/>
      <c r="M104" s="364"/>
    </row>
    <row r="105" spans="1:13" x14ac:dyDescent="0.25">
      <c r="A105" s="373" t="s">
        <v>150</v>
      </c>
      <c r="B105" s="374"/>
      <c r="C105" s="361"/>
      <c r="D105" s="361"/>
      <c r="E105" s="364"/>
      <c r="F105" s="364"/>
      <c r="G105" s="364"/>
      <c r="H105" s="364"/>
      <c r="I105" s="364"/>
      <c r="J105" s="364"/>
      <c r="K105" s="364"/>
      <c r="L105" s="364"/>
      <c r="M105" s="364"/>
    </row>
    <row r="106" spans="1:13" x14ac:dyDescent="0.25">
      <c r="A106" s="378" t="s">
        <v>402</v>
      </c>
      <c r="B106" s="379">
        <f>SUM(B94:B105)</f>
        <v>107</v>
      </c>
      <c r="C106" s="385">
        <f>B106/C40</f>
        <v>1.1278353992748124E-3</v>
      </c>
      <c r="D106" s="385">
        <f>B106/D40</f>
        <v>6.8870966703784046E-4</v>
      </c>
      <c r="E106" s="364"/>
      <c r="F106" s="364"/>
      <c r="G106" s="364"/>
      <c r="H106" s="364"/>
      <c r="I106" s="364"/>
      <c r="J106" s="364"/>
      <c r="K106" s="364"/>
      <c r="L106" s="364"/>
      <c r="M106" s="364"/>
    </row>
    <row r="107" spans="1:13" x14ac:dyDescent="0.25">
      <c r="A107" s="364"/>
      <c r="B107" s="364"/>
      <c r="C107" s="364"/>
      <c r="D107" s="364"/>
      <c r="E107" s="364"/>
      <c r="F107" s="364"/>
      <c r="G107" s="364"/>
      <c r="H107" s="364"/>
      <c r="I107" s="364"/>
      <c r="J107" s="364"/>
      <c r="K107" s="364"/>
      <c r="L107" s="364"/>
      <c r="M107" s="364"/>
    </row>
  </sheetData>
  <mergeCells count="33">
    <mergeCell ref="G18:G19"/>
    <mergeCell ref="H18:H19"/>
    <mergeCell ref="I18:I19"/>
    <mergeCell ref="J18:J19"/>
    <mergeCell ref="K18:K19"/>
    <mergeCell ref="G14:G15"/>
    <mergeCell ref="H14:H15"/>
    <mergeCell ref="I14:I15"/>
    <mergeCell ref="J14:J15"/>
    <mergeCell ref="K14:K15"/>
    <mergeCell ref="G16:G17"/>
    <mergeCell ref="H16:H17"/>
    <mergeCell ref="I16:I17"/>
    <mergeCell ref="J16:J17"/>
    <mergeCell ref="K16:K17"/>
    <mergeCell ref="G10:G11"/>
    <mergeCell ref="H10:H11"/>
    <mergeCell ref="I10:I11"/>
    <mergeCell ref="J10:J11"/>
    <mergeCell ref="K10:K11"/>
    <mergeCell ref="G12:G13"/>
    <mergeCell ref="H12:H13"/>
    <mergeCell ref="I12:I13"/>
    <mergeCell ref="J12:J13"/>
    <mergeCell ref="K12:K13"/>
    <mergeCell ref="A8:A9"/>
    <mergeCell ref="B8:B9"/>
    <mergeCell ref="C8:C9"/>
    <mergeCell ref="D8:E8"/>
    <mergeCell ref="G8:G9"/>
    <mergeCell ref="H8:H9"/>
    <mergeCell ref="I8:I9"/>
    <mergeCell ref="J8:K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23"/>
  <sheetViews>
    <sheetView showGridLines="0" zoomScaleNormal="100" zoomScaleSheetLayoutView="118" workbookViewId="0"/>
  </sheetViews>
  <sheetFormatPr baseColWidth="10" defaultRowHeight="11.25" x14ac:dyDescent="0.2"/>
  <cols>
    <col min="1" max="1" width="2.5703125" style="1" customWidth="1"/>
    <col min="2" max="2" width="15.5703125" style="1" customWidth="1"/>
    <col min="3" max="3" width="25" style="1" bestFit="1" customWidth="1"/>
    <col min="4" max="4" width="6.42578125" style="1" customWidth="1"/>
    <col min="5" max="5" width="6.140625" style="1" customWidth="1"/>
    <col min="6" max="7" width="8.42578125" style="1" bestFit="1" customWidth="1"/>
    <col min="8" max="8" width="2.7109375" style="1" customWidth="1"/>
    <col min="9" max="9" width="5.85546875" style="1" customWidth="1"/>
    <col min="10" max="10" width="7.140625" style="1" customWidth="1"/>
    <col min="11" max="12" width="11.42578125" style="1"/>
    <col min="13" max="13" width="16.7109375" style="1" customWidth="1"/>
    <col min="14" max="15" width="9.28515625" style="1" bestFit="1" customWidth="1"/>
    <col min="16" max="16" width="5.5703125" style="1" customWidth="1"/>
    <col min="17" max="16384" width="11.42578125" style="1"/>
  </cols>
  <sheetData>
    <row r="1" spans="1:15" x14ac:dyDescent="0.2">
      <c r="B1" s="31"/>
      <c r="F1" s="4"/>
      <c r="G1" s="4"/>
      <c r="H1" s="4"/>
      <c r="I1" s="8"/>
      <c r="J1" s="8"/>
      <c r="K1" s="8"/>
    </row>
    <row r="2" spans="1:15" ht="15.75" x14ac:dyDescent="0.2">
      <c r="B2" s="70" t="s">
        <v>320</v>
      </c>
      <c r="C2" s="71"/>
      <c r="D2" s="71"/>
      <c r="E2" s="71"/>
      <c r="F2" s="71"/>
      <c r="G2" s="71"/>
      <c r="H2" s="71"/>
      <c r="I2" s="71"/>
      <c r="J2" s="71"/>
    </row>
    <row r="3" spans="1:15" ht="12.75" x14ac:dyDescent="0.2">
      <c r="B3" s="53"/>
      <c r="C3" s="53"/>
      <c r="D3" s="53"/>
      <c r="E3" s="53"/>
      <c r="F3" s="53"/>
      <c r="G3" s="53"/>
      <c r="H3" s="53"/>
      <c r="I3" s="53"/>
      <c r="J3" s="53"/>
      <c r="K3" s="53"/>
      <c r="L3" s="53"/>
    </row>
    <row r="4" spans="1:15" s="30" customFormat="1" ht="12.75" x14ac:dyDescent="0.2">
      <c r="B4" s="53" t="s">
        <v>318</v>
      </c>
      <c r="C4" s="76"/>
      <c r="D4" s="76"/>
      <c r="E4" s="76"/>
      <c r="F4" s="76"/>
      <c r="G4" s="76"/>
      <c r="H4" s="76"/>
      <c r="I4" s="76"/>
      <c r="J4" s="76"/>
      <c r="K4" s="76"/>
      <c r="L4" s="76"/>
    </row>
    <row r="5" spans="1:15" s="10" customFormat="1" ht="24.75" customHeight="1" x14ac:dyDescent="0.2">
      <c r="A5" s="1"/>
      <c r="B5" s="16" t="s">
        <v>319</v>
      </c>
      <c r="C5" s="53"/>
      <c r="D5" s="53"/>
      <c r="E5" s="53"/>
      <c r="F5" s="53"/>
      <c r="G5" s="53"/>
      <c r="H5" s="53"/>
      <c r="I5" s="53"/>
      <c r="J5" s="53"/>
      <c r="K5" s="53"/>
      <c r="L5" s="164"/>
    </row>
    <row r="6" spans="1:15" ht="12.75" x14ac:dyDescent="0.2">
      <c r="B6" s="53"/>
      <c r="C6" s="53"/>
      <c r="D6" s="53"/>
      <c r="E6" s="53"/>
      <c r="F6" s="77">
        <v>2023</v>
      </c>
      <c r="G6" s="77" t="s">
        <v>258</v>
      </c>
      <c r="H6" s="78"/>
      <c r="I6" s="79" t="s">
        <v>259</v>
      </c>
      <c r="J6" s="80" t="s">
        <v>98</v>
      </c>
      <c r="K6" s="53"/>
      <c r="L6" s="53"/>
      <c r="M6"/>
      <c r="N6"/>
      <c r="O6"/>
    </row>
    <row r="7" spans="1:15" ht="12.75" x14ac:dyDescent="0.2">
      <c r="B7" s="314" t="s">
        <v>112</v>
      </c>
      <c r="C7" s="131" t="s">
        <v>3</v>
      </c>
      <c r="D7" s="310" t="s">
        <v>140</v>
      </c>
      <c r="E7" s="311"/>
      <c r="F7" s="198">
        <v>10390</v>
      </c>
      <c r="G7" s="198">
        <v>10829</v>
      </c>
      <c r="H7" s="16"/>
      <c r="I7" s="165">
        <f>G7-F7</f>
        <v>439</v>
      </c>
      <c r="J7" s="166">
        <f>I7/F7</f>
        <v>4.225216554379211E-2</v>
      </c>
      <c r="K7" s="53"/>
      <c r="L7" s="53"/>
      <c r="M7"/>
    </row>
    <row r="8" spans="1:15" ht="14.25" customHeight="1" x14ac:dyDescent="0.2">
      <c r="B8" s="315"/>
      <c r="C8" s="135"/>
      <c r="D8" s="312" t="s">
        <v>141</v>
      </c>
      <c r="E8" s="313"/>
      <c r="F8" s="198">
        <v>20493</v>
      </c>
      <c r="G8" s="198">
        <v>21236</v>
      </c>
      <c r="H8" s="16"/>
      <c r="I8" s="167">
        <f t="shared" ref="I8:I36" si="0">G8-F8</f>
        <v>743</v>
      </c>
      <c r="J8" s="168">
        <f t="shared" ref="J8:J36" si="1">I8/F8</f>
        <v>3.6256282633094231E-2</v>
      </c>
      <c r="K8" s="53"/>
      <c r="L8" s="53"/>
      <c r="M8"/>
    </row>
    <row r="9" spans="1:15" ht="13.5" customHeight="1" x14ac:dyDescent="0.2">
      <c r="B9" s="169" t="s">
        <v>118</v>
      </c>
      <c r="C9" s="170"/>
      <c r="D9" s="171"/>
      <c r="E9" s="171"/>
      <c r="F9" s="199">
        <v>30883</v>
      </c>
      <c r="G9" s="199">
        <v>32065</v>
      </c>
      <c r="H9" s="16"/>
      <c r="I9" s="173">
        <f t="shared" si="0"/>
        <v>1182</v>
      </c>
      <c r="J9" s="174">
        <f t="shared" si="1"/>
        <v>3.8273483793672895E-2</v>
      </c>
      <c r="K9" s="53"/>
      <c r="L9" s="53"/>
    </row>
    <row r="10" spans="1:15" ht="12.75" customHeight="1" x14ac:dyDescent="0.2">
      <c r="B10" s="314" t="s">
        <v>111</v>
      </c>
      <c r="C10" s="131" t="s">
        <v>12</v>
      </c>
      <c r="D10" s="175"/>
      <c r="E10" s="175"/>
      <c r="F10" s="198">
        <v>8785</v>
      </c>
      <c r="G10" s="198">
        <v>8815</v>
      </c>
      <c r="H10" s="16"/>
      <c r="I10" s="167">
        <f t="shared" si="0"/>
        <v>30</v>
      </c>
      <c r="J10" s="168">
        <f t="shared" si="1"/>
        <v>3.4149117814456461E-3</v>
      </c>
      <c r="K10" s="53"/>
      <c r="L10" s="53"/>
      <c r="M10"/>
      <c r="N10"/>
    </row>
    <row r="11" spans="1:15" ht="18" customHeight="1" x14ac:dyDescent="0.2">
      <c r="B11" s="316"/>
      <c r="C11" s="131" t="s">
        <v>10</v>
      </c>
      <c r="D11" s="131">
        <v>1</v>
      </c>
      <c r="E11" s="131">
        <v>2</v>
      </c>
      <c r="F11" s="198">
        <v>5467</v>
      </c>
      <c r="G11" s="198">
        <v>5438</v>
      </c>
      <c r="H11" s="16"/>
      <c r="I11" s="167">
        <f t="shared" si="0"/>
        <v>-29</v>
      </c>
      <c r="J11" s="168">
        <f t="shared" si="1"/>
        <v>-5.3045546003292485E-3</v>
      </c>
      <c r="K11" s="53"/>
      <c r="L11" s="53"/>
      <c r="M11"/>
      <c r="N11"/>
    </row>
    <row r="12" spans="1:15" ht="12.75" x14ac:dyDescent="0.2">
      <c r="B12" s="316"/>
      <c r="C12" s="135"/>
      <c r="D12" s="136">
        <v>2</v>
      </c>
      <c r="E12" s="136">
        <v>2</v>
      </c>
      <c r="F12" s="198">
        <v>5374</v>
      </c>
      <c r="G12" s="198">
        <v>5186</v>
      </c>
      <c r="H12" s="16"/>
      <c r="I12" s="176">
        <f t="shared" si="0"/>
        <v>-188</v>
      </c>
      <c r="J12" s="177">
        <f t="shared" si="1"/>
        <v>-3.4983252698176405E-2</v>
      </c>
      <c r="K12" s="53"/>
      <c r="L12" s="53"/>
      <c r="M12"/>
      <c r="N12" s="15"/>
    </row>
    <row r="13" spans="1:15" ht="12.75" x14ac:dyDescent="0.2">
      <c r="B13" s="316"/>
      <c r="C13" s="140" t="s">
        <v>103</v>
      </c>
      <c r="D13" s="141"/>
      <c r="E13" s="141"/>
      <c r="F13" s="200">
        <v>10841</v>
      </c>
      <c r="G13" s="200">
        <v>10624</v>
      </c>
      <c r="H13" s="16"/>
      <c r="I13" s="178">
        <f t="shared" si="0"/>
        <v>-217</v>
      </c>
      <c r="J13" s="179">
        <f t="shared" si="1"/>
        <v>-2.0016603634351076E-2</v>
      </c>
      <c r="K13" s="53"/>
      <c r="L13" s="53"/>
      <c r="M13"/>
      <c r="N13" s="15"/>
    </row>
    <row r="14" spans="1:15" ht="12.75" x14ac:dyDescent="0.2">
      <c r="B14" s="316"/>
      <c r="C14" s="131" t="s">
        <v>175</v>
      </c>
      <c r="D14" s="131">
        <v>1</v>
      </c>
      <c r="E14" s="131">
        <v>2</v>
      </c>
      <c r="F14" s="198">
        <v>2310</v>
      </c>
      <c r="G14" s="198">
        <v>2503</v>
      </c>
      <c r="H14" s="16"/>
      <c r="I14" s="167">
        <f t="shared" si="0"/>
        <v>193</v>
      </c>
      <c r="J14" s="168">
        <f t="shared" si="1"/>
        <v>8.3549783549783554E-2</v>
      </c>
      <c r="K14" s="53"/>
      <c r="L14" s="53"/>
      <c r="M14"/>
      <c r="N14" s="15"/>
    </row>
    <row r="15" spans="1:15" ht="12.75" x14ac:dyDescent="0.2">
      <c r="B15" s="316"/>
      <c r="C15" s="135"/>
      <c r="D15" s="136">
        <v>2</v>
      </c>
      <c r="E15" s="136">
        <v>2</v>
      </c>
      <c r="F15" s="198">
        <v>2121</v>
      </c>
      <c r="G15" s="198">
        <v>2030</v>
      </c>
      <c r="H15" s="16"/>
      <c r="I15" s="176">
        <f t="shared" si="0"/>
        <v>-91</v>
      </c>
      <c r="J15" s="177">
        <f t="shared" si="1"/>
        <v>-4.2904290429042903E-2</v>
      </c>
      <c r="K15" s="53"/>
      <c r="L15" s="53"/>
      <c r="M15"/>
      <c r="N15" s="15"/>
    </row>
    <row r="16" spans="1:15" ht="12.75" x14ac:dyDescent="0.2">
      <c r="B16" s="315"/>
      <c r="C16" s="140" t="s">
        <v>176</v>
      </c>
      <c r="D16" s="141"/>
      <c r="E16" s="141"/>
      <c r="F16" s="200">
        <v>4431</v>
      </c>
      <c r="G16" s="200">
        <v>4533</v>
      </c>
      <c r="H16" s="16"/>
      <c r="I16" s="178">
        <f t="shared" si="0"/>
        <v>102</v>
      </c>
      <c r="J16" s="179">
        <f t="shared" si="1"/>
        <v>2.3019634394041977E-2</v>
      </c>
      <c r="K16" s="53"/>
      <c r="L16" s="53"/>
      <c r="M16"/>
      <c r="N16" s="15"/>
    </row>
    <row r="17" spans="2:14" ht="12.75" x14ac:dyDescent="0.2">
      <c r="B17" s="169" t="s">
        <v>119</v>
      </c>
      <c r="C17" s="170"/>
      <c r="D17" s="170"/>
      <c r="E17" s="170"/>
      <c r="F17" s="199">
        <v>24057</v>
      </c>
      <c r="G17" s="199">
        <v>23972</v>
      </c>
      <c r="H17" s="16"/>
      <c r="I17" s="173">
        <f t="shared" si="0"/>
        <v>-85</v>
      </c>
      <c r="J17" s="174">
        <f t="shared" si="1"/>
        <v>-3.5332751382134097E-3</v>
      </c>
      <c r="K17" s="53"/>
      <c r="L17" s="53"/>
      <c r="M17"/>
      <c r="N17" s="15"/>
    </row>
    <row r="18" spans="2:14" ht="12.75" customHeight="1" x14ac:dyDescent="0.2">
      <c r="B18" s="314" t="s">
        <v>110</v>
      </c>
      <c r="C18" s="131" t="s">
        <v>15</v>
      </c>
      <c r="D18" s="131">
        <v>1</v>
      </c>
      <c r="E18" s="131">
        <v>1</v>
      </c>
      <c r="F18" s="198">
        <v>25998</v>
      </c>
      <c r="G18" s="198">
        <v>26328</v>
      </c>
      <c r="H18" s="16"/>
      <c r="I18" s="167">
        <f t="shared" si="0"/>
        <v>330</v>
      </c>
      <c r="J18" s="168">
        <f t="shared" si="1"/>
        <v>1.269328409877683E-2</v>
      </c>
      <c r="K18" s="53"/>
      <c r="L18" s="53"/>
      <c r="M18"/>
      <c r="N18" s="15"/>
    </row>
    <row r="19" spans="2:14" ht="12.75" x14ac:dyDescent="0.2">
      <c r="B19" s="316"/>
      <c r="C19" s="140" t="s">
        <v>104</v>
      </c>
      <c r="D19" s="141"/>
      <c r="E19" s="141"/>
      <c r="F19" s="200">
        <v>25998</v>
      </c>
      <c r="G19" s="200">
        <v>26328</v>
      </c>
      <c r="H19" s="16"/>
      <c r="I19" s="178">
        <f t="shared" si="0"/>
        <v>330</v>
      </c>
      <c r="J19" s="179">
        <f t="shared" si="1"/>
        <v>1.269328409877683E-2</v>
      </c>
      <c r="K19" s="53"/>
      <c r="L19" s="53"/>
      <c r="M19"/>
      <c r="N19" s="15"/>
    </row>
    <row r="20" spans="2:14" ht="15.75" customHeight="1" x14ac:dyDescent="0.2">
      <c r="B20" s="316"/>
      <c r="C20" s="131" t="s">
        <v>144</v>
      </c>
      <c r="D20" s="131">
        <v>1</v>
      </c>
      <c r="E20" s="131">
        <v>2</v>
      </c>
      <c r="F20" s="198">
        <v>8059</v>
      </c>
      <c r="G20" s="198">
        <v>8486</v>
      </c>
      <c r="H20" s="16"/>
      <c r="I20" s="167">
        <f t="shared" si="0"/>
        <v>427</v>
      </c>
      <c r="J20" s="168">
        <f t="shared" si="1"/>
        <v>5.2984241220995161E-2</v>
      </c>
      <c r="K20" s="53"/>
      <c r="L20" s="53"/>
      <c r="M20"/>
      <c r="N20" s="15"/>
    </row>
    <row r="21" spans="2:14" ht="12.75" x14ac:dyDescent="0.2">
      <c r="B21" s="316"/>
      <c r="C21" s="135"/>
      <c r="D21" s="136">
        <v>2</v>
      </c>
      <c r="E21" s="136">
        <v>2</v>
      </c>
      <c r="F21" s="198">
        <v>5808</v>
      </c>
      <c r="G21" s="198">
        <v>6124</v>
      </c>
      <c r="H21" s="16"/>
      <c r="I21" s="176">
        <f t="shared" si="0"/>
        <v>316</v>
      </c>
      <c r="J21" s="177">
        <f t="shared" si="1"/>
        <v>5.4407713498622591E-2</v>
      </c>
      <c r="K21" s="53"/>
      <c r="L21" s="53"/>
      <c r="M21"/>
      <c r="N21" s="15"/>
    </row>
    <row r="22" spans="2:14" ht="12.75" x14ac:dyDescent="0.2">
      <c r="B22" s="316"/>
      <c r="C22" s="140" t="s">
        <v>145</v>
      </c>
      <c r="D22" s="141"/>
      <c r="E22" s="141"/>
      <c r="F22" s="200">
        <v>13867</v>
      </c>
      <c r="G22" s="200">
        <v>14610</v>
      </c>
      <c r="H22" s="16"/>
      <c r="I22" s="178">
        <f t="shared" si="0"/>
        <v>743</v>
      </c>
      <c r="J22" s="179">
        <f t="shared" si="1"/>
        <v>5.3580442777817844E-2</v>
      </c>
      <c r="K22" s="53"/>
      <c r="L22" s="53"/>
      <c r="M22"/>
      <c r="N22" s="15"/>
    </row>
    <row r="23" spans="2:14" ht="12.75" x14ac:dyDescent="0.2">
      <c r="B23" s="316"/>
      <c r="C23" s="131" t="s">
        <v>146</v>
      </c>
      <c r="D23" s="131">
        <v>1</v>
      </c>
      <c r="E23" s="131">
        <v>2</v>
      </c>
      <c r="F23" s="198">
        <v>22778</v>
      </c>
      <c r="G23" s="198">
        <v>23179</v>
      </c>
      <c r="H23" s="16"/>
      <c r="I23" s="167">
        <f t="shared" si="0"/>
        <v>401</v>
      </c>
      <c r="J23" s="168">
        <f t="shared" si="1"/>
        <v>1.7604706295548337E-2</v>
      </c>
      <c r="K23" s="53"/>
      <c r="L23" s="53"/>
      <c r="M23"/>
      <c r="N23" s="15"/>
    </row>
    <row r="24" spans="2:14" ht="12.75" customHeight="1" x14ac:dyDescent="0.2">
      <c r="B24" s="316"/>
      <c r="C24" s="135"/>
      <c r="D24" s="136">
        <v>2</v>
      </c>
      <c r="E24" s="136">
        <v>2</v>
      </c>
      <c r="F24" s="198">
        <v>20030</v>
      </c>
      <c r="G24" s="198">
        <v>19844</v>
      </c>
      <c r="H24" s="16"/>
      <c r="I24" s="176">
        <f t="shared" si="0"/>
        <v>-186</v>
      </c>
      <c r="J24" s="177">
        <f t="shared" si="1"/>
        <v>-9.2860708936595114E-3</v>
      </c>
      <c r="K24" s="53"/>
      <c r="L24" s="53"/>
      <c r="M24"/>
      <c r="N24" s="15"/>
    </row>
    <row r="25" spans="2:14" ht="12.75" x14ac:dyDescent="0.2">
      <c r="B25" s="315"/>
      <c r="C25" s="140" t="s">
        <v>147</v>
      </c>
      <c r="D25" s="141"/>
      <c r="E25" s="141"/>
      <c r="F25" s="200">
        <v>42808</v>
      </c>
      <c r="G25" s="200">
        <v>43023</v>
      </c>
      <c r="H25" s="16"/>
      <c r="I25" s="178">
        <f t="shared" si="0"/>
        <v>215</v>
      </c>
      <c r="J25" s="179">
        <f t="shared" si="1"/>
        <v>5.0224257148196597E-3</v>
      </c>
      <c r="K25" s="53"/>
      <c r="L25" s="53"/>
      <c r="M25"/>
      <c r="N25" s="15"/>
    </row>
    <row r="26" spans="2:14" ht="12.75" x14ac:dyDescent="0.2">
      <c r="B26" s="180" t="s">
        <v>120</v>
      </c>
      <c r="C26" s="181"/>
      <c r="D26" s="181"/>
      <c r="E26" s="182"/>
      <c r="F26" s="199">
        <v>82673</v>
      </c>
      <c r="G26" s="199">
        <v>83961</v>
      </c>
      <c r="H26" s="16"/>
      <c r="I26" s="184">
        <f t="shared" si="0"/>
        <v>1288</v>
      </c>
      <c r="J26" s="185">
        <f t="shared" si="1"/>
        <v>1.5579451574274551E-2</v>
      </c>
      <c r="K26" s="53"/>
      <c r="L26" s="53"/>
      <c r="M26"/>
      <c r="N26" s="15"/>
    </row>
    <row r="27" spans="2:14" ht="12.75" customHeight="1" x14ac:dyDescent="0.2">
      <c r="B27" s="314" t="s">
        <v>40</v>
      </c>
      <c r="C27" s="136" t="s">
        <v>148</v>
      </c>
      <c r="D27" s="136">
        <v>1</v>
      </c>
      <c r="E27" s="136">
        <v>2</v>
      </c>
      <c r="F27" s="198">
        <v>8280</v>
      </c>
      <c r="G27" s="198">
        <v>8247</v>
      </c>
      <c r="H27" s="16"/>
      <c r="I27" s="176">
        <f t="shared" si="0"/>
        <v>-33</v>
      </c>
      <c r="J27" s="177">
        <f t="shared" si="1"/>
        <v>-3.9855072463768114E-3</v>
      </c>
      <c r="K27" s="53"/>
      <c r="L27" s="53"/>
      <c r="M27"/>
      <c r="N27" s="15"/>
    </row>
    <row r="28" spans="2:14" ht="12.75" x14ac:dyDescent="0.2">
      <c r="B28" s="316"/>
      <c r="C28" s="135"/>
      <c r="D28" s="136">
        <v>2</v>
      </c>
      <c r="E28" s="136">
        <v>2</v>
      </c>
      <c r="F28" s="198">
        <v>6888</v>
      </c>
      <c r="G28" s="198">
        <v>6617</v>
      </c>
      <c r="H28" s="16"/>
      <c r="I28" s="176">
        <f t="shared" si="0"/>
        <v>-271</v>
      </c>
      <c r="J28" s="177">
        <f t="shared" si="1"/>
        <v>-3.934378629500581E-2</v>
      </c>
      <c r="K28" s="53"/>
      <c r="L28" s="53"/>
      <c r="M28"/>
      <c r="N28" s="15"/>
    </row>
    <row r="29" spans="2:14" ht="12.75" x14ac:dyDescent="0.2">
      <c r="B29" s="316"/>
      <c r="C29" s="136"/>
      <c r="D29" s="131">
        <v>1</v>
      </c>
      <c r="E29" s="131">
        <v>1</v>
      </c>
      <c r="F29" s="198">
        <v>45</v>
      </c>
      <c r="G29" s="198">
        <v>29</v>
      </c>
      <c r="H29" s="16"/>
      <c r="I29" s="167">
        <f>G29-F29</f>
        <v>-16</v>
      </c>
      <c r="J29" s="168">
        <f>I29/F29</f>
        <v>-0.35555555555555557</v>
      </c>
      <c r="K29" s="53"/>
      <c r="L29" s="53"/>
      <c r="M29"/>
      <c r="N29" s="15"/>
    </row>
    <row r="30" spans="2:14" ht="12.75" x14ac:dyDescent="0.2">
      <c r="B30" s="316"/>
      <c r="C30" s="186" t="s">
        <v>149</v>
      </c>
      <c r="D30" s="187"/>
      <c r="E30" s="187"/>
      <c r="F30" s="200">
        <v>15213</v>
      </c>
      <c r="G30" s="200">
        <v>14893</v>
      </c>
      <c r="H30" s="16"/>
      <c r="I30" s="189">
        <f t="shared" si="0"/>
        <v>-320</v>
      </c>
      <c r="J30" s="190">
        <f t="shared" si="1"/>
        <v>-2.1034641425096957E-2</v>
      </c>
      <c r="K30" s="53"/>
      <c r="L30" s="53"/>
      <c r="M30"/>
      <c r="N30" s="15"/>
    </row>
    <row r="31" spans="2:14" ht="12.75" x14ac:dyDescent="0.2">
      <c r="B31" s="316"/>
      <c r="C31" s="191" t="s">
        <v>150</v>
      </c>
      <c r="D31" s="136">
        <v>1</v>
      </c>
      <c r="E31" s="136">
        <v>2</v>
      </c>
      <c r="F31" s="198">
        <v>184</v>
      </c>
      <c r="G31" s="198">
        <v>185</v>
      </c>
      <c r="H31" s="16"/>
      <c r="I31" s="176">
        <f t="shared" si="0"/>
        <v>1</v>
      </c>
      <c r="J31" s="177">
        <f t="shared" si="1"/>
        <v>5.434782608695652E-3</v>
      </c>
      <c r="K31" s="53"/>
      <c r="L31" s="53"/>
      <c r="M31"/>
      <c r="N31" s="15"/>
    </row>
    <row r="32" spans="2:14" ht="12.75" x14ac:dyDescent="0.2">
      <c r="B32" s="316"/>
      <c r="C32" s="192"/>
      <c r="D32" s="136">
        <v>2</v>
      </c>
      <c r="E32" s="136">
        <v>2</v>
      </c>
      <c r="F32" s="198">
        <v>156</v>
      </c>
      <c r="G32" s="198">
        <v>156</v>
      </c>
      <c r="H32" s="16"/>
      <c r="I32" s="176">
        <f t="shared" si="0"/>
        <v>0</v>
      </c>
      <c r="J32" s="177">
        <f t="shared" si="1"/>
        <v>0</v>
      </c>
      <c r="K32" s="53"/>
      <c r="L32" s="53"/>
      <c r="M32"/>
      <c r="N32" s="15"/>
    </row>
    <row r="33" spans="2:14" ht="12.75" x14ac:dyDescent="0.2">
      <c r="B33" s="316"/>
      <c r="C33" s="193"/>
      <c r="D33" s="131">
        <v>1</v>
      </c>
      <c r="E33" s="131">
        <v>1</v>
      </c>
      <c r="F33" s="198">
        <v>283</v>
      </c>
      <c r="G33" s="198">
        <v>131</v>
      </c>
      <c r="H33" s="16"/>
      <c r="I33" s="167">
        <f>G33-F33</f>
        <v>-152</v>
      </c>
      <c r="J33" s="168">
        <f>I33/F33</f>
        <v>-0.53710247349823326</v>
      </c>
      <c r="K33" s="53"/>
      <c r="L33" s="53"/>
      <c r="M33"/>
      <c r="N33" s="15"/>
    </row>
    <row r="34" spans="2:14" ht="12.75" x14ac:dyDescent="0.2">
      <c r="B34" s="315"/>
      <c r="C34" s="194" t="s">
        <v>151</v>
      </c>
      <c r="D34" s="141"/>
      <c r="E34" s="141"/>
      <c r="F34" s="200">
        <v>623</v>
      </c>
      <c r="G34" s="200">
        <v>472</v>
      </c>
      <c r="H34" s="16"/>
      <c r="I34" s="178">
        <f t="shared" si="0"/>
        <v>-151</v>
      </c>
      <c r="J34" s="179">
        <f t="shared" si="1"/>
        <v>-0.24237560192616373</v>
      </c>
      <c r="K34" s="53"/>
      <c r="L34" s="53"/>
      <c r="M34"/>
      <c r="N34" s="15"/>
    </row>
    <row r="35" spans="2:14" ht="12.75" x14ac:dyDescent="0.2">
      <c r="B35" s="169" t="s">
        <v>102</v>
      </c>
      <c r="C35" s="170"/>
      <c r="D35" s="170"/>
      <c r="E35" s="170"/>
      <c r="F35" s="199">
        <f>F34+F30</f>
        <v>15836</v>
      </c>
      <c r="G35" s="199">
        <f>G34+G30</f>
        <v>15365</v>
      </c>
      <c r="H35" s="16"/>
      <c r="I35" s="173">
        <f t="shared" si="0"/>
        <v>-471</v>
      </c>
      <c r="J35" s="174">
        <f t="shared" si="1"/>
        <v>-2.9742359181611517E-2</v>
      </c>
      <c r="K35" s="53"/>
      <c r="L35" s="53"/>
      <c r="M35"/>
      <c r="N35" s="15"/>
    </row>
    <row r="36" spans="2:14" ht="16.5" customHeight="1" x14ac:dyDescent="0.2">
      <c r="B36" s="102" t="s">
        <v>96</v>
      </c>
      <c r="C36" s="195"/>
      <c r="D36" s="195"/>
      <c r="E36" s="196"/>
      <c r="F36" s="201">
        <f>F35+F26+F17+F9</f>
        <v>153449</v>
      </c>
      <c r="G36" s="201">
        <f>G35+G26+G17+G9</f>
        <v>155363</v>
      </c>
      <c r="H36" s="72"/>
      <c r="I36" s="197">
        <f t="shared" si="0"/>
        <v>1914</v>
      </c>
      <c r="J36" s="107">
        <f t="shared" si="1"/>
        <v>1.2473199564676211E-2</v>
      </c>
      <c r="K36" s="53"/>
      <c r="L36" s="53"/>
      <c r="M36"/>
      <c r="N36" s="15"/>
    </row>
    <row r="37" spans="2:14" ht="19.5" customHeight="1" x14ac:dyDescent="0.2">
      <c r="B37" s="53"/>
      <c r="C37" s="53"/>
      <c r="D37" s="53"/>
      <c r="E37" s="53"/>
      <c r="F37" s="53"/>
      <c r="G37" s="53"/>
      <c r="H37" s="16"/>
      <c r="I37" s="53"/>
      <c r="J37" s="53"/>
      <c r="K37" s="53"/>
      <c r="L37" s="53"/>
      <c r="M37"/>
      <c r="N37" s="15"/>
    </row>
    <row r="38" spans="2:14" ht="19.5" customHeight="1" x14ac:dyDescent="0.2">
      <c r="B38" s="53"/>
      <c r="C38" s="53"/>
      <c r="D38" s="53"/>
      <c r="E38" s="53"/>
      <c r="F38" s="53"/>
      <c r="G38" s="53"/>
      <c r="H38" s="16"/>
      <c r="I38" s="53"/>
      <c r="J38" s="53"/>
      <c r="K38" s="53"/>
      <c r="L38" s="53"/>
      <c r="M38"/>
      <c r="N38" s="15"/>
    </row>
    <row r="39" spans="2:14" ht="12.75" x14ac:dyDescent="0.2">
      <c r="B39" s="16" t="s">
        <v>7</v>
      </c>
      <c r="C39" s="53"/>
      <c r="D39" s="53"/>
      <c r="E39" s="53"/>
      <c r="F39" s="53"/>
      <c r="G39" s="53"/>
      <c r="H39" s="16"/>
      <c r="I39" s="53"/>
      <c r="J39" s="53"/>
      <c r="K39" s="53"/>
      <c r="L39" s="53"/>
      <c r="M39"/>
      <c r="N39" s="15"/>
    </row>
    <row r="40" spans="2:14" ht="12.75" x14ac:dyDescent="0.2">
      <c r="B40" s="53"/>
      <c r="C40" s="53"/>
      <c r="D40" s="53"/>
      <c r="E40" s="53"/>
      <c r="F40" s="109">
        <v>2023</v>
      </c>
      <c r="G40" s="109" t="s">
        <v>258</v>
      </c>
      <c r="H40" s="78"/>
      <c r="I40" s="79" t="s">
        <v>259</v>
      </c>
      <c r="J40" s="80" t="s">
        <v>98</v>
      </c>
      <c r="K40" s="53"/>
      <c r="L40" s="53"/>
      <c r="M40"/>
      <c r="N40" s="15"/>
    </row>
    <row r="41" spans="2:14" ht="12.75" x14ac:dyDescent="0.2">
      <c r="B41" s="314" t="s">
        <v>112</v>
      </c>
      <c r="C41" s="131" t="s">
        <v>3</v>
      </c>
      <c r="D41" s="310" t="s">
        <v>140</v>
      </c>
      <c r="E41" s="311"/>
      <c r="F41" s="132">
        <v>741</v>
      </c>
      <c r="G41" s="132">
        <v>786</v>
      </c>
      <c r="H41" s="16"/>
      <c r="I41" s="165">
        <f>G41-F41</f>
        <v>45</v>
      </c>
      <c r="J41" s="166">
        <f>I41/F41</f>
        <v>6.0728744939271252E-2</v>
      </c>
      <c r="K41" s="53"/>
      <c r="L41" s="53"/>
      <c r="M41"/>
      <c r="N41" s="15"/>
    </row>
    <row r="42" spans="2:14" ht="12.75" x14ac:dyDescent="0.2">
      <c r="B42" s="315"/>
      <c r="C42" s="135"/>
      <c r="D42" s="312" t="s">
        <v>141</v>
      </c>
      <c r="E42" s="313"/>
      <c r="F42" s="132">
        <v>2225</v>
      </c>
      <c r="G42" s="132">
        <v>2263</v>
      </c>
      <c r="H42" s="16"/>
      <c r="I42" s="167">
        <f t="shared" ref="I42:I70" si="2">G42-F42</f>
        <v>38</v>
      </c>
      <c r="J42" s="168">
        <f t="shared" ref="J42:J70" si="3">I42/F42</f>
        <v>1.707865168539326E-2</v>
      </c>
      <c r="K42" s="53"/>
      <c r="L42" s="53"/>
      <c r="M42"/>
      <c r="N42" s="15"/>
    </row>
    <row r="43" spans="2:14" ht="12.75" x14ac:dyDescent="0.2">
      <c r="B43" s="169" t="s">
        <v>118</v>
      </c>
      <c r="C43" s="170"/>
      <c r="D43" s="171"/>
      <c r="E43" s="171"/>
      <c r="F43" s="172">
        <v>2966</v>
      </c>
      <c r="G43" s="172">
        <v>3049</v>
      </c>
      <c r="H43" s="16"/>
      <c r="I43" s="173">
        <f t="shared" si="2"/>
        <v>83</v>
      </c>
      <c r="J43" s="174">
        <f t="shared" si="3"/>
        <v>2.7983816587997302E-2</v>
      </c>
      <c r="K43" s="53"/>
      <c r="L43" s="53"/>
    </row>
    <row r="44" spans="2:14" ht="11.25" customHeight="1" x14ac:dyDescent="0.2">
      <c r="B44" s="314" t="s">
        <v>111</v>
      </c>
      <c r="C44" s="131" t="s">
        <v>12</v>
      </c>
      <c r="D44" s="175"/>
      <c r="E44" s="175"/>
      <c r="F44" s="132">
        <v>6154</v>
      </c>
      <c r="G44" s="132">
        <v>6235</v>
      </c>
      <c r="H44" s="16"/>
      <c r="I44" s="167">
        <f t="shared" si="2"/>
        <v>81</v>
      </c>
      <c r="J44" s="168">
        <f t="shared" si="3"/>
        <v>1.3162170945726357E-2</v>
      </c>
      <c r="K44" s="53"/>
      <c r="L44" s="53"/>
    </row>
    <row r="45" spans="2:14" ht="12.75" x14ac:dyDescent="0.2">
      <c r="B45" s="316"/>
      <c r="C45" s="131" t="s">
        <v>10</v>
      </c>
      <c r="D45" s="131">
        <v>1</v>
      </c>
      <c r="E45" s="131">
        <v>2</v>
      </c>
      <c r="F45" s="132">
        <v>4026</v>
      </c>
      <c r="G45" s="132">
        <v>3975</v>
      </c>
      <c r="H45" s="16"/>
      <c r="I45" s="167">
        <f t="shared" si="2"/>
        <v>-51</v>
      </c>
      <c r="J45" s="168">
        <f t="shared" si="3"/>
        <v>-1.2667660208643815E-2</v>
      </c>
      <c r="K45" s="53"/>
      <c r="L45" s="53"/>
    </row>
    <row r="46" spans="2:14" ht="12.75" x14ac:dyDescent="0.2">
      <c r="B46" s="316"/>
      <c r="C46" s="135"/>
      <c r="D46" s="136">
        <v>2</v>
      </c>
      <c r="E46" s="136">
        <v>2</v>
      </c>
      <c r="F46" s="137">
        <v>3992</v>
      </c>
      <c r="G46" s="137">
        <v>3817</v>
      </c>
      <c r="H46" s="16"/>
      <c r="I46" s="176">
        <f t="shared" si="2"/>
        <v>-175</v>
      </c>
      <c r="J46" s="177">
        <f t="shared" si="3"/>
        <v>-4.3837675350701405E-2</v>
      </c>
      <c r="K46" s="53"/>
      <c r="L46" s="53"/>
    </row>
    <row r="47" spans="2:14" ht="12.75" x14ac:dyDescent="0.2">
      <c r="B47" s="316"/>
      <c r="C47" s="140" t="s">
        <v>103</v>
      </c>
      <c r="D47" s="141"/>
      <c r="E47" s="141"/>
      <c r="F47" s="142">
        <v>8018</v>
      </c>
      <c r="G47" s="142">
        <v>7792</v>
      </c>
      <c r="H47" s="16"/>
      <c r="I47" s="178">
        <f t="shared" si="2"/>
        <v>-226</v>
      </c>
      <c r="J47" s="179">
        <f t="shared" si="3"/>
        <v>-2.8186580194562234E-2</v>
      </c>
      <c r="K47" s="53"/>
      <c r="L47" s="53"/>
    </row>
    <row r="48" spans="2:14" ht="12.75" x14ac:dyDescent="0.2">
      <c r="B48" s="316"/>
      <c r="C48" s="131" t="s">
        <v>175</v>
      </c>
      <c r="D48" s="131">
        <v>1</v>
      </c>
      <c r="E48" s="131">
        <v>2</v>
      </c>
      <c r="F48" s="132">
        <v>1700</v>
      </c>
      <c r="G48" s="132">
        <v>1787</v>
      </c>
      <c r="H48" s="16"/>
      <c r="I48" s="167">
        <f t="shared" si="2"/>
        <v>87</v>
      </c>
      <c r="J48" s="168">
        <f t="shared" si="3"/>
        <v>5.1176470588235295E-2</v>
      </c>
      <c r="K48" s="53"/>
      <c r="L48" s="53"/>
    </row>
    <row r="49" spans="2:12" ht="12.75" x14ac:dyDescent="0.2">
      <c r="B49" s="316"/>
      <c r="C49" s="135"/>
      <c r="D49" s="136">
        <v>2</v>
      </c>
      <c r="E49" s="136">
        <v>2</v>
      </c>
      <c r="F49" s="137">
        <v>1515</v>
      </c>
      <c r="G49" s="137">
        <v>1480</v>
      </c>
      <c r="H49" s="16"/>
      <c r="I49" s="176">
        <f t="shared" si="2"/>
        <v>-35</v>
      </c>
      <c r="J49" s="177">
        <f t="shared" si="3"/>
        <v>-2.3102310231023101E-2</v>
      </c>
      <c r="K49" s="53"/>
      <c r="L49" s="53"/>
    </row>
    <row r="50" spans="2:12" ht="12.75" x14ac:dyDescent="0.2">
      <c r="B50" s="315"/>
      <c r="C50" s="140" t="s">
        <v>176</v>
      </c>
      <c r="D50" s="141"/>
      <c r="E50" s="141"/>
      <c r="F50" s="142">
        <v>3215</v>
      </c>
      <c r="G50" s="142">
        <v>3267</v>
      </c>
      <c r="H50" s="16"/>
      <c r="I50" s="178">
        <f t="shared" si="2"/>
        <v>52</v>
      </c>
      <c r="J50" s="179">
        <f t="shared" si="3"/>
        <v>1.6174183514774496E-2</v>
      </c>
      <c r="K50" s="53"/>
      <c r="L50" s="53"/>
    </row>
    <row r="51" spans="2:12" ht="12.75" x14ac:dyDescent="0.2">
      <c r="B51" s="169" t="s">
        <v>119</v>
      </c>
      <c r="C51" s="170"/>
      <c r="D51" s="170"/>
      <c r="E51" s="170"/>
      <c r="F51" s="172">
        <v>17387</v>
      </c>
      <c r="G51" s="172">
        <v>17294</v>
      </c>
      <c r="H51" s="16"/>
      <c r="I51" s="173">
        <f t="shared" si="2"/>
        <v>-93</v>
      </c>
      <c r="J51" s="174">
        <f t="shared" si="3"/>
        <v>-5.34882383389889E-3</v>
      </c>
      <c r="K51" s="53"/>
      <c r="L51" s="53"/>
    </row>
    <row r="52" spans="2:12" ht="11.25" customHeight="1" x14ac:dyDescent="0.2">
      <c r="B52" s="314" t="s">
        <v>110</v>
      </c>
      <c r="C52" s="131" t="s">
        <v>15</v>
      </c>
      <c r="D52" s="131">
        <v>1</v>
      </c>
      <c r="E52" s="131">
        <v>1</v>
      </c>
      <c r="F52" s="132">
        <v>9885</v>
      </c>
      <c r="G52" s="132">
        <v>10008</v>
      </c>
      <c r="H52" s="16"/>
      <c r="I52" s="167">
        <f t="shared" si="2"/>
        <v>123</v>
      </c>
      <c r="J52" s="168">
        <f t="shared" si="3"/>
        <v>1.2443095599393019E-2</v>
      </c>
      <c r="K52" s="53"/>
      <c r="L52" s="53"/>
    </row>
    <row r="53" spans="2:12" ht="12.75" x14ac:dyDescent="0.2">
      <c r="B53" s="316"/>
      <c r="C53" s="140" t="s">
        <v>104</v>
      </c>
      <c r="D53" s="141"/>
      <c r="E53" s="141"/>
      <c r="F53" s="142">
        <v>9885</v>
      </c>
      <c r="G53" s="142">
        <v>10008</v>
      </c>
      <c r="H53" s="16"/>
      <c r="I53" s="178">
        <f t="shared" si="2"/>
        <v>123</v>
      </c>
      <c r="J53" s="179">
        <f t="shared" si="3"/>
        <v>1.2443095599393019E-2</v>
      </c>
      <c r="K53" s="53"/>
      <c r="L53" s="53"/>
    </row>
    <row r="54" spans="2:12" ht="12.75" x14ac:dyDescent="0.2">
      <c r="B54" s="316"/>
      <c r="C54" s="131" t="s">
        <v>144</v>
      </c>
      <c r="D54" s="131">
        <v>1</v>
      </c>
      <c r="E54" s="131">
        <v>2</v>
      </c>
      <c r="F54" s="132">
        <v>1596</v>
      </c>
      <c r="G54" s="132">
        <v>1592</v>
      </c>
      <c r="H54" s="16"/>
      <c r="I54" s="167">
        <f t="shared" si="2"/>
        <v>-4</v>
      </c>
      <c r="J54" s="168">
        <f t="shared" si="3"/>
        <v>-2.5062656641604009E-3</v>
      </c>
      <c r="K54" s="53"/>
      <c r="L54" s="53"/>
    </row>
    <row r="55" spans="2:12" ht="12.75" x14ac:dyDescent="0.2">
      <c r="B55" s="316"/>
      <c r="C55" s="135"/>
      <c r="D55" s="136">
        <v>2</v>
      </c>
      <c r="E55" s="136">
        <v>2</v>
      </c>
      <c r="F55" s="137">
        <v>1182</v>
      </c>
      <c r="G55" s="137">
        <v>1218</v>
      </c>
      <c r="H55" s="16"/>
      <c r="I55" s="176">
        <f t="shared" si="2"/>
        <v>36</v>
      </c>
      <c r="J55" s="177">
        <f t="shared" si="3"/>
        <v>3.0456852791878174E-2</v>
      </c>
      <c r="K55" s="53"/>
      <c r="L55" s="53"/>
    </row>
    <row r="56" spans="2:12" ht="12.75" x14ac:dyDescent="0.2">
      <c r="B56" s="316"/>
      <c r="C56" s="140" t="s">
        <v>145</v>
      </c>
      <c r="D56" s="141"/>
      <c r="E56" s="141"/>
      <c r="F56" s="142">
        <v>2778</v>
      </c>
      <c r="G56" s="142">
        <v>2810</v>
      </c>
      <c r="H56" s="16"/>
      <c r="I56" s="178">
        <f t="shared" si="2"/>
        <v>32</v>
      </c>
      <c r="J56" s="179">
        <f t="shared" si="3"/>
        <v>1.1519078473722102E-2</v>
      </c>
      <c r="K56" s="53"/>
      <c r="L56" s="53"/>
    </row>
    <row r="57" spans="2:12" ht="12.75" x14ac:dyDescent="0.2">
      <c r="B57" s="316"/>
      <c r="C57" s="131" t="s">
        <v>146</v>
      </c>
      <c r="D57" s="131">
        <v>1</v>
      </c>
      <c r="E57" s="131">
        <v>2</v>
      </c>
      <c r="F57" s="132">
        <v>8759</v>
      </c>
      <c r="G57" s="132">
        <v>8778</v>
      </c>
      <c r="H57" s="16"/>
      <c r="I57" s="167">
        <f t="shared" si="2"/>
        <v>19</v>
      </c>
      <c r="J57" s="168">
        <f t="shared" si="3"/>
        <v>2.1691973969631237E-3</v>
      </c>
      <c r="K57" s="53"/>
      <c r="L57" s="53"/>
    </row>
    <row r="58" spans="2:12" ht="12.75" x14ac:dyDescent="0.2">
      <c r="B58" s="316"/>
      <c r="C58" s="135"/>
      <c r="D58" s="136">
        <v>2</v>
      </c>
      <c r="E58" s="136">
        <v>2</v>
      </c>
      <c r="F58" s="137">
        <v>7984</v>
      </c>
      <c r="G58" s="137">
        <v>8051</v>
      </c>
      <c r="H58" s="16"/>
      <c r="I58" s="176">
        <f t="shared" si="2"/>
        <v>67</v>
      </c>
      <c r="J58" s="177">
        <f t="shared" si="3"/>
        <v>8.3917835671342682E-3</v>
      </c>
      <c r="K58" s="53"/>
      <c r="L58" s="53"/>
    </row>
    <row r="59" spans="2:12" ht="12.75" x14ac:dyDescent="0.2">
      <c r="B59" s="315"/>
      <c r="C59" s="140" t="s">
        <v>147</v>
      </c>
      <c r="D59" s="141"/>
      <c r="E59" s="141"/>
      <c r="F59" s="142">
        <v>16743</v>
      </c>
      <c r="G59" s="142">
        <v>16829</v>
      </c>
      <c r="H59" s="16"/>
      <c r="I59" s="178">
        <f t="shared" si="2"/>
        <v>86</v>
      </c>
      <c r="J59" s="179">
        <f t="shared" si="3"/>
        <v>5.1364749447530313E-3</v>
      </c>
      <c r="K59" s="53"/>
      <c r="L59" s="53"/>
    </row>
    <row r="60" spans="2:12" ht="12.75" x14ac:dyDescent="0.2">
      <c r="B60" s="180" t="s">
        <v>120</v>
      </c>
      <c r="C60" s="181"/>
      <c r="D60" s="181"/>
      <c r="E60" s="182"/>
      <c r="F60" s="183">
        <v>29406</v>
      </c>
      <c r="G60" s="183">
        <v>29647</v>
      </c>
      <c r="H60" s="16"/>
      <c r="I60" s="184">
        <f t="shared" si="2"/>
        <v>241</v>
      </c>
      <c r="J60" s="185">
        <f t="shared" si="3"/>
        <v>8.1956063388424136E-3</v>
      </c>
      <c r="K60" s="53"/>
      <c r="L60" s="53"/>
    </row>
    <row r="61" spans="2:12" ht="11.25" customHeight="1" x14ac:dyDescent="0.2">
      <c r="B61" s="314" t="s">
        <v>40</v>
      </c>
      <c r="C61" s="136" t="s">
        <v>148</v>
      </c>
      <c r="D61" s="136">
        <v>1</v>
      </c>
      <c r="E61" s="136">
        <v>2</v>
      </c>
      <c r="F61" s="137">
        <v>5538</v>
      </c>
      <c r="G61" s="137">
        <v>5537</v>
      </c>
      <c r="H61" s="16"/>
      <c r="I61" s="176">
        <f t="shared" si="2"/>
        <v>-1</v>
      </c>
      <c r="J61" s="177">
        <f t="shared" si="3"/>
        <v>-1.8057060310581438E-4</v>
      </c>
      <c r="K61" s="53"/>
      <c r="L61" s="53"/>
    </row>
    <row r="62" spans="2:12" ht="12.75" x14ac:dyDescent="0.2">
      <c r="B62" s="316"/>
      <c r="C62" s="135"/>
      <c r="D62" s="136">
        <v>2</v>
      </c>
      <c r="E62" s="136">
        <v>2</v>
      </c>
      <c r="F62" s="137">
        <v>4558</v>
      </c>
      <c r="G62" s="137">
        <v>4492</v>
      </c>
      <c r="H62" s="16"/>
      <c r="I62" s="176">
        <f t="shared" si="2"/>
        <v>-66</v>
      </c>
      <c r="J62" s="177">
        <f t="shared" si="3"/>
        <v>-1.4480035103115402E-2</v>
      </c>
      <c r="K62" s="53"/>
      <c r="L62" s="53"/>
    </row>
    <row r="63" spans="2:12" ht="12.75" x14ac:dyDescent="0.2">
      <c r="B63" s="316"/>
      <c r="C63" s="136"/>
      <c r="D63" s="131">
        <v>1</v>
      </c>
      <c r="E63" s="131">
        <v>1</v>
      </c>
      <c r="F63" s="132">
        <v>11</v>
      </c>
      <c r="G63" s="132">
        <v>0</v>
      </c>
      <c r="H63" s="16"/>
      <c r="I63" s="167">
        <f t="shared" si="2"/>
        <v>-11</v>
      </c>
      <c r="J63" s="168">
        <f t="shared" si="3"/>
        <v>-1</v>
      </c>
      <c r="K63" s="53"/>
      <c r="L63" s="53"/>
    </row>
    <row r="64" spans="2:12" ht="12.75" x14ac:dyDescent="0.2">
      <c r="B64" s="316"/>
      <c r="C64" s="186" t="s">
        <v>149</v>
      </c>
      <c r="D64" s="187"/>
      <c r="E64" s="187"/>
      <c r="F64" s="188">
        <v>10107</v>
      </c>
      <c r="G64" s="188">
        <v>10029</v>
      </c>
      <c r="H64" s="16"/>
      <c r="I64" s="189">
        <f t="shared" si="2"/>
        <v>-78</v>
      </c>
      <c r="J64" s="190">
        <f t="shared" si="3"/>
        <v>-7.7174235678242799E-3</v>
      </c>
      <c r="K64" s="53"/>
      <c r="L64" s="53"/>
    </row>
    <row r="65" spans="2:15" ht="12.75" x14ac:dyDescent="0.2">
      <c r="B65" s="316"/>
      <c r="C65" s="191" t="s">
        <v>150</v>
      </c>
      <c r="D65" s="136">
        <v>1</v>
      </c>
      <c r="E65" s="136">
        <v>2</v>
      </c>
      <c r="F65" s="137">
        <v>184</v>
      </c>
      <c r="G65" s="137">
        <v>185</v>
      </c>
      <c r="H65" s="16"/>
      <c r="I65" s="176">
        <f t="shared" si="2"/>
        <v>1</v>
      </c>
      <c r="J65" s="177">
        <f t="shared" si="3"/>
        <v>5.434782608695652E-3</v>
      </c>
      <c r="K65" s="53"/>
      <c r="L65" s="53"/>
    </row>
    <row r="66" spans="2:15" ht="12.75" x14ac:dyDescent="0.2">
      <c r="B66" s="316"/>
      <c r="C66" s="192"/>
      <c r="D66" s="136">
        <v>2</v>
      </c>
      <c r="E66" s="136">
        <v>2</v>
      </c>
      <c r="F66" s="137">
        <v>156</v>
      </c>
      <c r="G66" s="137">
        <v>156</v>
      </c>
      <c r="H66" s="16"/>
      <c r="I66" s="176">
        <f t="shared" si="2"/>
        <v>0</v>
      </c>
      <c r="J66" s="177">
        <f t="shared" si="3"/>
        <v>0</v>
      </c>
      <c r="K66" s="53"/>
      <c r="L66" s="53"/>
    </row>
    <row r="67" spans="2:15" ht="12.75" x14ac:dyDescent="0.2">
      <c r="B67" s="316"/>
      <c r="C67" s="193"/>
      <c r="D67" s="131">
        <v>1</v>
      </c>
      <c r="E67" s="131">
        <v>1</v>
      </c>
      <c r="F67" s="132">
        <v>283</v>
      </c>
      <c r="G67" s="132">
        <v>131</v>
      </c>
      <c r="H67" s="16"/>
      <c r="I67" s="167">
        <f t="shared" si="2"/>
        <v>-152</v>
      </c>
      <c r="J67" s="168">
        <f t="shared" si="3"/>
        <v>-0.53710247349823326</v>
      </c>
      <c r="K67" s="53"/>
      <c r="L67" s="53"/>
    </row>
    <row r="68" spans="2:15" ht="12.75" x14ac:dyDescent="0.2">
      <c r="B68" s="315"/>
      <c r="C68" s="194" t="s">
        <v>151</v>
      </c>
      <c r="D68" s="141"/>
      <c r="E68" s="141"/>
      <c r="F68" s="188">
        <v>623</v>
      </c>
      <c r="G68" s="188">
        <v>472</v>
      </c>
      <c r="H68" s="16"/>
      <c r="I68" s="178">
        <f t="shared" si="2"/>
        <v>-151</v>
      </c>
      <c r="J68" s="179">
        <f t="shared" si="3"/>
        <v>-0.24237560192616373</v>
      </c>
      <c r="K68" s="53"/>
      <c r="L68" s="53"/>
    </row>
    <row r="69" spans="2:15" ht="12.75" x14ac:dyDescent="0.2">
      <c r="B69" s="169" t="s">
        <v>102</v>
      </c>
      <c r="C69" s="170"/>
      <c r="D69" s="170"/>
      <c r="E69" s="170"/>
      <c r="F69" s="172">
        <v>10730</v>
      </c>
      <c r="G69" s="172">
        <v>10501</v>
      </c>
      <c r="H69" s="16"/>
      <c r="I69" s="173">
        <f t="shared" si="2"/>
        <v>-229</v>
      </c>
      <c r="J69" s="174">
        <f t="shared" si="3"/>
        <v>-2.1342031686859272E-2</v>
      </c>
      <c r="K69" s="53"/>
      <c r="L69" s="53"/>
      <c r="M69"/>
      <c r="N69"/>
      <c r="O69"/>
    </row>
    <row r="70" spans="2:15" ht="12.75" x14ac:dyDescent="0.2">
      <c r="B70" s="102" t="s">
        <v>96</v>
      </c>
      <c r="C70" s="195"/>
      <c r="D70" s="195"/>
      <c r="E70" s="196"/>
      <c r="F70" s="115">
        <v>60489</v>
      </c>
      <c r="G70" s="115">
        <v>60491</v>
      </c>
      <c r="H70" s="72"/>
      <c r="I70" s="197">
        <f t="shared" si="2"/>
        <v>2</v>
      </c>
      <c r="J70" s="107">
        <f t="shared" si="3"/>
        <v>3.3063862851096892E-5</v>
      </c>
      <c r="K70" s="53"/>
      <c r="L70" s="53"/>
    </row>
    <row r="71" spans="2:15" ht="12.75" x14ac:dyDescent="0.2">
      <c r="B71" s="53"/>
      <c r="C71" s="53"/>
      <c r="D71" s="53"/>
      <c r="E71" s="53"/>
      <c r="F71" s="53"/>
      <c r="G71" s="53"/>
      <c r="H71" s="53"/>
      <c r="I71" s="53"/>
      <c r="J71" s="53"/>
      <c r="K71" s="53"/>
      <c r="L71" s="53"/>
    </row>
    <row r="72" spans="2:15" ht="12.75" x14ac:dyDescent="0.2">
      <c r="B72" s="53"/>
      <c r="C72" s="53"/>
      <c r="D72" s="53"/>
      <c r="E72" s="53"/>
      <c r="F72" s="53"/>
      <c r="G72" s="53"/>
      <c r="H72" s="53"/>
      <c r="I72" s="53"/>
      <c r="J72" s="53"/>
      <c r="K72" s="53"/>
      <c r="L72" s="53"/>
    </row>
    <row r="73" spans="2:15" ht="12.75" x14ac:dyDescent="0.2">
      <c r="B73" s="53"/>
      <c r="C73" s="53"/>
      <c r="D73" s="53"/>
      <c r="E73" s="53"/>
      <c r="F73" s="53"/>
      <c r="G73" s="53"/>
      <c r="H73" s="53"/>
      <c r="I73" s="53"/>
      <c r="J73" s="53"/>
      <c r="K73" s="53"/>
      <c r="L73" s="53"/>
    </row>
    <row r="74" spans="2:15" ht="12.75" x14ac:dyDescent="0.2">
      <c r="B74" s="16" t="s">
        <v>1</v>
      </c>
      <c r="C74" s="53"/>
      <c r="D74" s="53"/>
      <c r="E74" s="53"/>
      <c r="F74" s="53"/>
      <c r="G74" s="53"/>
      <c r="H74" s="16"/>
      <c r="I74" s="53"/>
      <c r="J74" s="53"/>
      <c r="K74" s="53"/>
      <c r="L74" s="53"/>
    </row>
    <row r="75" spans="2:15" ht="12.75" x14ac:dyDescent="0.2">
      <c r="B75" s="53"/>
      <c r="C75" s="53"/>
      <c r="D75" s="53"/>
      <c r="E75" s="53"/>
      <c r="F75" s="109" t="s">
        <v>260</v>
      </c>
      <c r="G75" s="109" t="s">
        <v>258</v>
      </c>
      <c r="H75" s="78"/>
      <c r="I75" s="79" t="s">
        <v>259</v>
      </c>
      <c r="J75" s="80" t="s">
        <v>98</v>
      </c>
      <c r="K75" s="53"/>
      <c r="L75" s="53"/>
    </row>
    <row r="76" spans="2:15" ht="12.75" x14ac:dyDescent="0.2">
      <c r="B76" s="314" t="s">
        <v>112</v>
      </c>
      <c r="C76" s="131" t="s">
        <v>3</v>
      </c>
      <c r="D76" s="310" t="s">
        <v>140</v>
      </c>
      <c r="E76" s="311"/>
      <c r="F76" s="132">
        <v>9649</v>
      </c>
      <c r="G76" s="132">
        <v>10043</v>
      </c>
      <c r="H76" s="16"/>
      <c r="I76" s="165">
        <f>G76-F76</f>
        <v>394</v>
      </c>
      <c r="J76" s="166">
        <f>I76/F76</f>
        <v>4.0833246968597782E-2</v>
      </c>
      <c r="K76" s="53"/>
      <c r="L76" s="53"/>
    </row>
    <row r="77" spans="2:15" ht="12.75" x14ac:dyDescent="0.2">
      <c r="B77" s="315"/>
      <c r="C77" s="135"/>
      <c r="D77" s="312" t="s">
        <v>141</v>
      </c>
      <c r="E77" s="313"/>
      <c r="F77" s="132">
        <v>18268</v>
      </c>
      <c r="G77" s="132">
        <v>18973</v>
      </c>
      <c r="H77" s="16"/>
      <c r="I77" s="167">
        <f t="shared" ref="I77:I105" si="4">G77-F77</f>
        <v>705</v>
      </c>
      <c r="J77" s="168">
        <f t="shared" ref="J77:J105" si="5">I77/F77</f>
        <v>3.8592073571272173E-2</v>
      </c>
      <c r="K77" s="53"/>
      <c r="L77" s="53"/>
    </row>
    <row r="78" spans="2:15" ht="12.75" x14ac:dyDescent="0.2">
      <c r="B78" s="169" t="s">
        <v>118</v>
      </c>
      <c r="C78" s="170"/>
      <c r="D78" s="171"/>
      <c r="E78" s="171"/>
      <c r="F78" s="172">
        <v>27917</v>
      </c>
      <c r="G78" s="172">
        <v>29016</v>
      </c>
      <c r="H78" s="16"/>
      <c r="I78" s="173">
        <f t="shared" si="4"/>
        <v>1099</v>
      </c>
      <c r="J78" s="174">
        <f t="shared" si="5"/>
        <v>3.9366694129025326E-2</v>
      </c>
      <c r="K78" s="53"/>
      <c r="L78" s="53"/>
    </row>
    <row r="79" spans="2:15" ht="12.75" customHeight="1" x14ac:dyDescent="0.2">
      <c r="B79" s="314" t="s">
        <v>111</v>
      </c>
      <c r="C79" s="131" t="s">
        <v>12</v>
      </c>
      <c r="D79" s="175"/>
      <c r="E79" s="175"/>
      <c r="F79" s="132">
        <v>2631</v>
      </c>
      <c r="G79" s="132">
        <v>2580</v>
      </c>
      <c r="H79" s="16"/>
      <c r="I79" s="167">
        <f t="shared" si="4"/>
        <v>-51</v>
      </c>
      <c r="J79" s="168">
        <f t="shared" si="5"/>
        <v>-1.9384264538198404E-2</v>
      </c>
      <c r="K79" s="53"/>
      <c r="L79" s="53"/>
    </row>
    <row r="80" spans="2:15" ht="12.75" x14ac:dyDescent="0.2">
      <c r="B80" s="316"/>
      <c r="C80" s="131" t="s">
        <v>10</v>
      </c>
      <c r="D80" s="131">
        <v>1</v>
      </c>
      <c r="E80" s="131">
        <v>2</v>
      </c>
      <c r="F80" s="132">
        <v>1441</v>
      </c>
      <c r="G80" s="132">
        <v>1463</v>
      </c>
      <c r="H80" s="16"/>
      <c r="I80" s="167">
        <f t="shared" si="4"/>
        <v>22</v>
      </c>
      <c r="J80" s="168">
        <f t="shared" si="5"/>
        <v>1.5267175572519083E-2</v>
      </c>
      <c r="K80" s="53"/>
      <c r="L80" s="53"/>
    </row>
    <row r="81" spans="2:12" ht="12.75" x14ac:dyDescent="0.2">
      <c r="B81" s="316"/>
      <c r="C81" s="135"/>
      <c r="D81" s="136">
        <v>2</v>
      </c>
      <c r="E81" s="136">
        <v>2</v>
      </c>
      <c r="F81" s="137">
        <v>1382</v>
      </c>
      <c r="G81" s="137">
        <v>1369</v>
      </c>
      <c r="H81" s="16"/>
      <c r="I81" s="176">
        <f t="shared" si="4"/>
        <v>-13</v>
      </c>
      <c r="J81" s="177">
        <f t="shared" si="5"/>
        <v>-9.4066570188133143E-3</v>
      </c>
      <c r="K81" s="53"/>
      <c r="L81" s="53"/>
    </row>
    <row r="82" spans="2:12" ht="12.75" x14ac:dyDescent="0.2">
      <c r="B82" s="316"/>
      <c r="C82" s="140" t="s">
        <v>103</v>
      </c>
      <c r="D82" s="141"/>
      <c r="E82" s="141"/>
      <c r="F82" s="142">
        <v>2823</v>
      </c>
      <c r="G82" s="142">
        <v>2832</v>
      </c>
      <c r="H82" s="16"/>
      <c r="I82" s="178">
        <f t="shared" si="4"/>
        <v>9</v>
      </c>
      <c r="J82" s="179">
        <f t="shared" si="5"/>
        <v>3.188097768331562E-3</v>
      </c>
      <c r="K82" s="53"/>
      <c r="L82" s="53"/>
    </row>
    <row r="83" spans="2:12" ht="12.75" x14ac:dyDescent="0.2">
      <c r="B83" s="316"/>
      <c r="C83" s="131" t="s">
        <v>175</v>
      </c>
      <c r="D83" s="131">
        <v>1</v>
      </c>
      <c r="E83" s="131">
        <v>2</v>
      </c>
      <c r="F83" s="132">
        <v>610</v>
      </c>
      <c r="G83" s="132">
        <v>716</v>
      </c>
      <c r="H83" s="16"/>
      <c r="I83" s="167">
        <f t="shared" si="4"/>
        <v>106</v>
      </c>
      <c r="J83" s="168">
        <f t="shared" si="5"/>
        <v>0.17377049180327869</v>
      </c>
      <c r="K83" s="53"/>
      <c r="L83" s="53"/>
    </row>
    <row r="84" spans="2:12" ht="12.75" x14ac:dyDescent="0.2">
      <c r="B84" s="316"/>
      <c r="C84" s="135"/>
      <c r="D84" s="136">
        <v>2</v>
      </c>
      <c r="E84" s="136">
        <v>2</v>
      </c>
      <c r="F84" s="137">
        <v>606</v>
      </c>
      <c r="G84" s="137">
        <v>550</v>
      </c>
      <c r="H84" s="16"/>
      <c r="I84" s="176">
        <f t="shared" si="4"/>
        <v>-56</v>
      </c>
      <c r="J84" s="177">
        <f t="shared" si="5"/>
        <v>-9.2409240924092403E-2</v>
      </c>
      <c r="K84" s="53"/>
      <c r="L84" s="53"/>
    </row>
    <row r="85" spans="2:12" ht="12.75" customHeight="1" x14ac:dyDescent="0.2">
      <c r="B85" s="315"/>
      <c r="C85" s="140" t="s">
        <v>176</v>
      </c>
      <c r="D85" s="141"/>
      <c r="E85" s="141"/>
      <c r="F85" s="142">
        <v>1216</v>
      </c>
      <c r="G85" s="142">
        <v>1266</v>
      </c>
      <c r="H85" s="16"/>
      <c r="I85" s="178">
        <f t="shared" si="4"/>
        <v>50</v>
      </c>
      <c r="J85" s="179">
        <f t="shared" si="5"/>
        <v>4.1118421052631582E-2</v>
      </c>
      <c r="K85" s="53"/>
      <c r="L85" s="53"/>
    </row>
    <row r="86" spans="2:12" ht="12.75" x14ac:dyDescent="0.2">
      <c r="B86" s="169" t="s">
        <v>119</v>
      </c>
      <c r="C86" s="170"/>
      <c r="D86" s="170"/>
      <c r="E86" s="170"/>
      <c r="F86" s="172">
        <v>6670</v>
      </c>
      <c r="G86" s="172">
        <v>6678</v>
      </c>
      <c r="H86" s="16"/>
      <c r="I86" s="173">
        <f t="shared" si="4"/>
        <v>8</v>
      </c>
      <c r="J86" s="174">
        <f t="shared" si="5"/>
        <v>1.1994002998500749E-3</v>
      </c>
      <c r="K86" s="53"/>
      <c r="L86" s="53"/>
    </row>
    <row r="87" spans="2:12" ht="11.25" customHeight="1" x14ac:dyDescent="0.2">
      <c r="B87" s="314" t="s">
        <v>110</v>
      </c>
      <c r="C87" s="131" t="s">
        <v>15</v>
      </c>
      <c r="D87" s="131">
        <v>1</v>
      </c>
      <c r="E87" s="131">
        <v>1</v>
      </c>
      <c r="F87" s="132">
        <v>16113</v>
      </c>
      <c r="G87" s="132">
        <v>16320</v>
      </c>
      <c r="H87" s="16"/>
      <c r="I87" s="167">
        <f t="shared" si="4"/>
        <v>207</v>
      </c>
      <c r="J87" s="168">
        <f t="shared" si="5"/>
        <v>1.2846769689070937E-2</v>
      </c>
      <c r="K87" s="53"/>
      <c r="L87" s="53"/>
    </row>
    <row r="88" spans="2:12" ht="12.75" x14ac:dyDescent="0.2">
      <c r="B88" s="316"/>
      <c r="C88" s="140" t="s">
        <v>104</v>
      </c>
      <c r="D88" s="141"/>
      <c r="E88" s="141"/>
      <c r="F88" s="142">
        <v>16113</v>
      </c>
      <c r="G88" s="142">
        <v>16320</v>
      </c>
      <c r="H88" s="16"/>
      <c r="I88" s="178">
        <f t="shared" si="4"/>
        <v>207</v>
      </c>
      <c r="J88" s="179">
        <f t="shared" si="5"/>
        <v>1.2846769689070937E-2</v>
      </c>
      <c r="K88" s="53"/>
      <c r="L88" s="53"/>
    </row>
    <row r="89" spans="2:12" ht="12.75" x14ac:dyDescent="0.2">
      <c r="B89" s="316"/>
      <c r="C89" s="131" t="s">
        <v>144</v>
      </c>
      <c r="D89" s="131">
        <v>1</v>
      </c>
      <c r="E89" s="131">
        <v>2</v>
      </c>
      <c r="F89" s="132">
        <v>6463</v>
      </c>
      <c r="G89" s="132">
        <v>6894</v>
      </c>
      <c r="H89" s="16"/>
      <c r="I89" s="167">
        <f t="shared" si="4"/>
        <v>431</v>
      </c>
      <c r="J89" s="168">
        <f t="shared" si="5"/>
        <v>6.6687296920934544E-2</v>
      </c>
      <c r="K89" s="53"/>
      <c r="L89" s="53"/>
    </row>
    <row r="90" spans="2:12" ht="12.75" x14ac:dyDescent="0.2">
      <c r="B90" s="316"/>
      <c r="C90" s="135"/>
      <c r="D90" s="136">
        <v>2</v>
      </c>
      <c r="E90" s="136">
        <v>2</v>
      </c>
      <c r="F90" s="137">
        <v>4626</v>
      </c>
      <c r="G90" s="137">
        <v>4906</v>
      </c>
      <c r="H90" s="16"/>
      <c r="I90" s="176">
        <f t="shared" si="4"/>
        <v>280</v>
      </c>
      <c r="J90" s="177">
        <f t="shared" si="5"/>
        <v>6.0527453523562473E-2</v>
      </c>
      <c r="K90" s="53"/>
      <c r="L90" s="53"/>
    </row>
    <row r="91" spans="2:12" ht="12.75" x14ac:dyDescent="0.2">
      <c r="B91" s="316"/>
      <c r="C91" s="140" t="s">
        <v>145</v>
      </c>
      <c r="D91" s="141"/>
      <c r="E91" s="141"/>
      <c r="F91" s="142">
        <v>11089</v>
      </c>
      <c r="G91" s="142">
        <v>11800</v>
      </c>
      <c r="H91" s="16"/>
      <c r="I91" s="178">
        <f t="shared" si="4"/>
        <v>711</v>
      </c>
      <c r="J91" s="179">
        <f t="shared" si="5"/>
        <v>6.4117594012084042E-2</v>
      </c>
      <c r="K91" s="53"/>
      <c r="L91" s="53"/>
    </row>
    <row r="92" spans="2:12" ht="12.75" x14ac:dyDescent="0.2">
      <c r="B92" s="316"/>
      <c r="C92" s="131" t="s">
        <v>146</v>
      </c>
      <c r="D92" s="131">
        <v>1</v>
      </c>
      <c r="E92" s="131">
        <v>2</v>
      </c>
      <c r="F92" s="132">
        <v>14019</v>
      </c>
      <c r="G92" s="132">
        <v>14401</v>
      </c>
      <c r="H92" s="16"/>
      <c r="I92" s="167">
        <f t="shared" si="4"/>
        <v>382</v>
      </c>
      <c r="J92" s="168">
        <f t="shared" si="5"/>
        <v>2.7248733861188389E-2</v>
      </c>
      <c r="K92" s="53"/>
      <c r="L92" s="53"/>
    </row>
    <row r="93" spans="2:12" ht="12.75" x14ac:dyDescent="0.2">
      <c r="B93" s="316"/>
      <c r="C93" s="135"/>
      <c r="D93" s="136">
        <v>2</v>
      </c>
      <c r="E93" s="136">
        <v>2</v>
      </c>
      <c r="F93" s="137">
        <v>12046</v>
      </c>
      <c r="G93" s="137">
        <v>11793</v>
      </c>
      <c r="H93" s="16"/>
      <c r="I93" s="176">
        <f t="shared" si="4"/>
        <v>-253</v>
      </c>
      <c r="J93" s="177">
        <f t="shared" si="5"/>
        <v>-2.1002822513697492E-2</v>
      </c>
      <c r="K93" s="53"/>
      <c r="L93" s="53"/>
    </row>
    <row r="94" spans="2:12" ht="12.75" x14ac:dyDescent="0.2">
      <c r="B94" s="315"/>
      <c r="C94" s="140" t="s">
        <v>147</v>
      </c>
      <c r="D94" s="141"/>
      <c r="E94" s="141"/>
      <c r="F94" s="142">
        <v>26065</v>
      </c>
      <c r="G94" s="142">
        <v>26194</v>
      </c>
      <c r="H94" s="16"/>
      <c r="I94" s="178">
        <f t="shared" si="4"/>
        <v>129</v>
      </c>
      <c r="J94" s="179">
        <f t="shared" si="5"/>
        <v>4.9491655476692886E-3</v>
      </c>
      <c r="K94" s="53"/>
      <c r="L94" s="53"/>
    </row>
    <row r="95" spans="2:12" ht="12.75" x14ac:dyDescent="0.2">
      <c r="B95" s="180" t="s">
        <v>120</v>
      </c>
      <c r="C95" s="181"/>
      <c r="D95" s="181"/>
      <c r="E95" s="182"/>
      <c r="F95" s="183">
        <v>53267</v>
      </c>
      <c r="G95" s="183">
        <v>54314</v>
      </c>
      <c r="H95" s="16"/>
      <c r="I95" s="184">
        <f t="shared" si="4"/>
        <v>1047</v>
      </c>
      <c r="J95" s="185">
        <f t="shared" si="5"/>
        <v>1.9655696772861248E-2</v>
      </c>
      <c r="K95" s="53"/>
      <c r="L95" s="53"/>
    </row>
    <row r="96" spans="2:12" ht="11.25" customHeight="1" x14ac:dyDescent="0.2">
      <c r="B96" s="314" t="s">
        <v>40</v>
      </c>
      <c r="C96" s="136" t="s">
        <v>148</v>
      </c>
      <c r="D96" s="136">
        <v>1</v>
      </c>
      <c r="E96" s="136">
        <v>2</v>
      </c>
      <c r="F96" s="137">
        <v>2742</v>
      </c>
      <c r="G96" s="137">
        <v>2710</v>
      </c>
      <c r="H96" s="16"/>
      <c r="I96" s="176">
        <f t="shared" si="4"/>
        <v>-32</v>
      </c>
      <c r="J96" s="177">
        <f t="shared" si="5"/>
        <v>-1.1670313639679067E-2</v>
      </c>
      <c r="K96" s="53"/>
      <c r="L96" s="53"/>
    </row>
    <row r="97" spans="2:16" ht="12.75" x14ac:dyDescent="0.2">
      <c r="B97" s="316"/>
      <c r="C97" s="135"/>
      <c r="D97" s="136">
        <v>2</v>
      </c>
      <c r="E97" s="136">
        <v>2</v>
      </c>
      <c r="F97" s="137">
        <v>2330</v>
      </c>
      <c r="G97" s="137">
        <v>2125</v>
      </c>
      <c r="H97" s="16"/>
      <c r="I97" s="176">
        <f t="shared" si="4"/>
        <v>-205</v>
      </c>
      <c r="J97" s="177">
        <f t="shared" si="5"/>
        <v>-8.7982832618025753E-2</v>
      </c>
      <c r="K97" s="53"/>
      <c r="L97" s="53"/>
    </row>
    <row r="98" spans="2:16" ht="12.75" x14ac:dyDescent="0.2">
      <c r="B98" s="316"/>
      <c r="C98" s="136"/>
      <c r="D98" s="131">
        <v>1</v>
      </c>
      <c r="E98" s="131">
        <v>1</v>
      </c>
      <c r="F98" s="132">
        <v>34</v>
      </c>
      <c r="G98" s="132">
        <v>29</v>
      </c>
      <c r="H98" s="16"/>
      <c r="I98" s="167">
        <f t="shared" si="4"/>
        <v>-5</v>
      </c>
      <c r="J98" s="168">
        <f t="shared" si="5"/>
        <v>-0.14705882352941177</v>
      </c>
      <c r="K98" s="53"/>
      <c r="L98" s="53"/>
    </row>
    <row r="99" spans="2:16" ht="12.75" x14ac:dyDescent="0.2">
      <c r="B99" s="316"/>
      <c r="C99" s="186" t="s">
        <v>149</v>
      </c>
      <c r="D99" s="187"/>
      <c r="E99" s="187"/>
      <c r="F99" s="188">
        <v>5106</v>
      </c>
      <c r="G99" s="188">
        <v>4864</v>
      </c>
      <c r="H99" s="16"/>
      <c r="I99" s="189">
        <f t="shared" si="4"/>
        <v>-242</v>
      </c>
      <c r="J99" s="190">
        <f t="shared" si="5"/>
        <v>-4.739522130826479E-2</v>
      </c>
      <c r="K99" s="53"/>
      <c r="L99" s="53"/>
    </row>
    <row r="100" spans="2:16" ht="12.75" x14ac:dyDescent="0.2">
      <c r="B100" s="316"/>
      <c r="C100" s="191" t="s">
        <v>150</v>
      </c>
      <c r="D100" s="136">
        <v>1</v>
      </c>
      <c r="E100" s="136">
        <v>2</v>
      </c>
      <c r="F100" s="137"/>
      <c r="G100" s="137"/>
      <c r="H100" s="16"/>
      <c r="I100" s="176">
        <f t="shared" si="4"/>
        <v>0</v>
      </c>
      <c r="J100" s="177" t="e">
        <f t="shared" si="5"/>
        <v>#DIV/0!</v>
      </c>
      <c r="K100" s="53"/>
      <c r="L100" s="53"/>
    </row>
    <row r="101" spans="2:16" ht="12.75" x14ac:dyDescent="0.2">
      <c r="B101" s="316"/>
      <c r="C101" s="192"/>
      <c r="D101" s="136">
        <v>2</v>
      </c>
      <c r="E101" s="136">
        <v>2</v>
      </c>
      <c r="F101" s="137"/>
      <c r="G101" s="137"/>
      <c r="H101" s="16"/>
      <c r="I101" s="176">
        <f t="shared" si="4"/>
        <v>0</v>
      </c>
      <c r="J101" s="177" t="e">
        <f t="shared" si="5"/>
        <v>#DIV/0!</v>
      </c>
      <c r="K101" s="53"/>
      <c r="L101" s="53"/>
    </row>
    <row r="102" spans="2:16" ht="12.75" x14ac:dyDescent="0.2">
      <c r="B102" s="316"/>
      <c r="C102" s="193"/>
      <c r="D102" s="131">
        <v>1</v>
      </c>
      <c r="E102" s="131">
        <v>1</v>
      </c>
      <c r="F102" s="132"/>
      <c r="G102" s="132"/>
      <c r="H102" s="16"/>
      <c r="I102" s="167">
        <f t="shared" si="4"/>
        <v>0</v>
      </c>
      <c r="J102" s="168" t="e">
        <f t="shared" si="5"/>
        <v>#DIV/0!</v>
      </c>
      <c r="K102" s="53"/>
      <c r="L102" s="53"/>
    </row>
    <row r="103" spans="2:16" ht="12.75" x14ac:dyDescent="0.2">
      <c r="B103" s="315"/>
      <c r="C103" s="194" t="s">
        <v>151</v>
      </c>
      <c r="D103" s="141"/>
      <c r="E103" s="141"/>
      <c r="F103" s="188">
        <f>F100+F101+F102</f>
        <v>0</v>
      </c>
      <c r="G103" s="188">
        <f>G100+G101+G102</f>
        <v>0</v>
      </c>
      <c r="H103" s="16"/>
      <c r="I103" s="178">
        <f t="shared" si="4"/>
        <v>0</v>
      </c>
      <c r="J103" s="179" t="e">
        <f t="shared" si="5"/>
        <v>#DIV/0!</v>
      </c>
      <c r="K103" s="53"/>
      <c r="L103" s="53"/>
    </row>
    <row r="104" spans="2:16" ht="12.75" x14ac:dyDescent="0.2">
      <c r="B104" s="169" t="s">
        <v>102</v>
      </c>
      <c r="C104" s="170"/>
      <c r="D104" s="170"/>
      <c r="E104" s="170"/>
      <c r="F104" s="172">
        <f>F103+F99</f>
        <v>5106</v>
      </c>
      <c r="G104" s="172">
        <f>G103+G99</f>
        <v>4864</v>
      </c>
      <c r="H104" s="16"/>
      <c r="I104" s="173">
        <f t="shared" si="4"/>
        <v>-242</v>
      </c>
      <c r="J104" s="174">
        <f t="shared" si="5"/>
        <v>-4.739522130826479E-2</v>
      </c>
      <c r="K104" s="53"/>
      <c r="L104" s="53"/>
      <c r="M104"/>
      <c r="N104"/>
      <c r="O104"/>
    </row>
    <row r="105" spans="2:16" ht="12.75" x14ac:dyDescent="0.2">
      <c r="B105" s="102" t="s">
        <v>96</v>
      </c>
      <c r="C105" s="195"/>
      <c r="D105" s="195"/>
      <c r="E105" s="196"/>
      <c r="F105" s="115">
        <f>F104+F95+F86+F78</f>
        <v>92960</v>
      </c>
      <c r="G105" s="115">
        <v>94872</v>
      </c>
      <c r="H105" s="72"/>
      <c r="I105" s="197">
        <f t="shared" si="4"/>
        <v>1912</v>
      </c>
      <c r="J105" s="107">
        <f t="shared" si="5"/>
        <v>2.0567986230636832E-2</v>
      </c>
      <c r="K105" s="53"/>
      <c r="L105" s="53"/>
      <c r="M105"/>
      <c r="N105"/>
      <c r="O105"/>
    </row>
    <row r="106" spans="2:16" ht="12.75" x14ac:dyDescent="0.2">
      <c r="B106" s="53"/>
      <c r="C106" s="53"/>
      <c r="D106" s="53"/>
      <c r="E106" s="53"/>
      <c r="F106" s="53"/>
      <c r="G106" s="53"/>
      <c r="H106" s="53"/>
      <c r="I106" s="53"/>
      <c r="J106" s="53"/>
      <c r="K106" s="53"/>
      <c r="L106" s="53"/>
    </row>
    <row r="107" spans="2:16" ht="12.75" x14ac:dyDescent="0.2">
      <c r="B107" s="53"/>
      <c r="C107" s="53"/>
      <c r="D107" s="53"/>
      <c r="E107" s="53"/>
      <c r="F107" s="53"/>
      <c r="G107" s="53"/>
      <c r="H107" s="53"/>
      <c r="I107" s="53"/>
      <c r="J107" s="53"/>
      <c r="K107" s="53"/>
      <c r="L107" s="53"/>
      <c r="M107"/>
      <c r="N107"/>
      <c r="O107"/>
      <c r="P107"/>
    </row>
    <row r="108" spans="2:16" ht="12.75" x14ac:dyDescent="0.2">
      <c r="B108" s="53"/>
      <c r="C108" s="53"/>
      <c r="D108" s="53"/>
      <c r="E108" s="53"/>
      <c r="F108" s="53"/>
      <c r="G108" s="53"/>
      <c r="H108" s="53"/>
      <c r="I108" s="53"/>
      <c r="J108" s="53"/>
      <c r="K108" s="53"/>
      <c r="L108" s="53"/>
      <c r="M108"/>
      <c r="N108"/>
      <c r="O108"/>
      <c r="P108"/>
    </row>
    <row r="109" spans="2:16" ht="12.75" x14ac:dyDescent="0.2">
      <c r="B109" s="16" t="s">
        <v>193</v>
      </c>
      <c r="C109" s="53"/>
      <c r="D109" s="53"/>
      <c r="E109" s="53"/>
      <c r="F109" s="53"/>
      <c r="G109" s="53"/>
      <c r="H109" s="53"/>
      <c r="I109" s="53"/>
      <c r="J109" s="53"/>
      <c r="K109" s="53"/>
      <c r="L109" s="53"/>
      <c r="M109"/>
      <c r="N109"/>
      <c r="O109"/>
      <c r="P109"/>
    </row>
    <row r="110" spans="2:16" ht="12.75" x14ac:dyDescent="0.2">
      <c r="B110" s="53"/>
      <c r="C110" s="53"/>
      <c r="D110" s="53"/>
      <c r="E110" s="53"/>
      <c r="F110" s="109">
        <v>2023</v>
      </c>
      <c r="G110" s="109" t="s">
        <v>258</v>
      </c>
      <c r="H110" s="78"/>
      <c r="I110" s="79" t="s">
        <v>259</v>
      </c>
      <c r="J110" s="80" t="s">
        <v>98</v>
      </c>
      <c r="K110" s="53"/>
      <c r="L110" s="53"/>
      <c r="P110"/>
    </row>
    <row r="111" spans="2:16" ht="12.75" x14ac:dyDescent="0.2">
      <c r="B111" s="314" t="s">
        <v>112</v>
      </c>
      <c r="C111" s="131" t="s">
        <v>3</v>
      </c>
      <c r="D111" s="310" t="s">
        <v>140</v>
      </c>
      <c r="E111" s="311"/>
      <c r="F111" s="132">
        <v>4374</v>
      </c>
      <c r="G111" s="132">
        <v>4596</v>
      </c>
      <c r="H111" s="16"/>
      <c r="I111" s="165">
        <f>G111-F111</f>
        <v>222</v>
      </c>
      <c r="J111" s="166">
        <f>I111/F111</f>
        <v>5.0754458161865572E-2</v>
      </c>
      <c r="K111" s="53"/>
      <c r="L111" s="53"/>
      <c r="P111"/>
    </row>
    <row r="112" spans="2:16" ht="12.75" x14ac:dyDescent="0.2">
      <c r="B112" s="315"/>
      <c r="C112" s="135"/>
      <c r="D112" s="312" t="s">
        <v>141</v>
      </c>
      <c r="E112" s="313"/>
      <c r="F112" s="132">
        <v>6059</v>
      </c>
      <c r="G112" s="132">
        <v>6279</v>
      </c>
      <c r="H112" s="16"/>
      <c r="I112" s="167">
        <f t="shared" ref="I112:I140" si="6">G112-F112</f>
        <v>220</v>
      </c>
      <c r="J112" s="168">
        <f t="shared" ref="J112:J140" si="7">I112/F112</f>
        <v>3.6309622049843206E-2</v>
      </c>
      <c r="K112" s="53"/>
      <c r="L112" s="53"/>
      <c r="P112"/>
    </row>
    <row r="113" spans="2:12" ht="12.75" x14ac:dyDescent="0.2">
      <c r="B113" s="169" t="s">
        <v>118</v>
      </c>
      <c r="C113" s="170"/>
      <c r="D113" s="171"/>
      <c r="E113" s="171"/>
      <c r="F113" s="172">
        <v>10433</v>
      </c>
      <c r="G113" s="172">
        <v>10875</v>
      </c>
      <c r="H113" s="16"/>
      <c r="I113" s="173">
        <f t="shared" si="6"/>
        <v>442</v>
      </c>
      <c r="J113" s="174">
        <f t="shared" si="7"/>
        <v>4.2365570785009105E-2</v>
      </c>
      <c r="K113" s="53"/>
      <c r="L113" s="53"/>
    </row>
    <row r="114" spans="2:12" ht="11.25" customHeight="1" x14ac:dyDescent="0.2">
      <c r="B114" s="314" t="s">
        <v>111</v>
      </c>
      <c r="C114" s="131" t="s">
        <v>12</v>
      </c>
      <c r="D114" s="175"/>
      <c r="E114" s="175"/>
      <c r="F114" s="132">
        <v>2353</v>
      </c>
      <c r="G114" s="132">
        <v>2340</v>
      </c>
      <c r="H114" s="16"/>
      <c r="I114" s="167">
        <f t="shared" si="6"/>
        <v>-13</v>
      </c>
      <c r="J114" s="168">
        <f t="shared" si="7"/>
        <v>-5.5248618784530384E-3</v>
      </c>
      <c r="K114" s="53"/>
      <c r="L114" s="53"/>
    </row>
    <row r="115" spans="2:12" ht="12.75" x14ac:dyDescent="0.2">
      <c r="B115" s="316"/>
      <c r="C115" s="131" t="s">
        <v>10</v>
      </c>
      <c r="D115" s="131">
        <v>1</v>
      </c>
      <c r="E115" s="131">
        <v>2</v>
      </c>
      <c r="F115" s="132">
        <v>1277</v>
      </c>
      <c r="G115" s="132">
        <v>1297</v>
      </c>
      <c r="H115" s="16"/>
      <c r="I115" s="167">
        <f t="shared" si="6"/>
        <v>20</v>
      </c>
      <c r="J115" s="168">
        <f t="shared" si="7"/>
        <v>1.5661707126076743E-2</v>
      </c>
      <c r="K115" s="53"/>
      <c r="L115" s="53"/>
    </row>
    <row r="116" spans="2:12" ht="12.75" x14ac:dyDescent="0.2">
      <c r="B116" s="316"/>
      <c r="C116" s="135"/>
      <c r="D116" s="136">
        <v>2</v>
      </c>
      <c r="E116" s="136">
        <v>2</v>
      </c>
      <c r="F116" s="137">
        <v>1236</v>
      </c>
      <c r="G116" s="137">
        <v>1241</v>
      </c>
      <c r="H116" s="16"/>
      <c r="I116" s="176">
        <f t="shared" si="6"/>
        <v>5</v>
      </c>
      <c r="J116" s="177">
        <f t="shared" si="7"/>
        <v>4.0453074433656954E-3</v>
      </c>
      <c r="K116" s="53"/>
      <c r="L116" s="53"/>
    </row>
    <row r="117" spans="2:12" ht="12.75" x14ac:dyDescent="0.2">
      <c r="B117" s="316"/>
      <c r="C117" s="140" t="s">
        <v>103</v>
      </c>
      <c r="D117" s="141"/>
      <c r="E117" s="141"/>
      <c r="F117" s="142">
        <v>2513</v>
      </c>
      <c r="G117" s="142">
        <v>2538</v>
      </c>
      <c r="H117" s="16"/>
      <c r="I117" s="178">
        <f t="shared" si="6"/>
        <v>25</v>
      </c>
      <c r="J117" s="179">
        <f t="shared" si="7"/>
        <v>9.9482690011937925E-3</v>
      </c>
      <c r="K117" s="53"/>
      <c r="L117" s="53"/>
    </row>
    <row r="118" spans="2:12" ht="12.75" x14ac:dyDescent="0.2">
      <c r="B118" s="316"/>
      <c r="C118" s="131" t="s">
        <v>175</v>
      </c>
      <c r="D118" s="131">
        <v>1</v>
      </c>
      <c r="E118" s="131">
        <v>2</v>
      </c>
      <c r="F118" s="132">
        <v>610</v>
      </c>
      <c r="G118" s="132">
        <v>716</v>
      </c>
      <c r="H118" s="16"/>
      <c r="I118" s="167">
        <f t="shared" si="6"/>
        <v>106</v>
      </c>
      <c r="J118" s="168">
        <f t="shared" si="7"/>
        <v>0.17377049180327869</v>
      </c>
      <c r="K118" s="53"/>
      <c r="L118" s="53"/>
    </row>
    <row r="119" spans="2:12" ht="12.75" x14ac:dyDescent="0.2">
      <c r="B119" s="316"/>
      <c r="C119" s="135"/>
      <c r="D119" s="136">
        <v>2</v>
      </c>
      <c r="E119" s="136">
        <v>2</v>
      </c>
      <c r="F119" s="137">
        <v>606</v>
      </c>
      <c r="G119" s="137">
        <v>550</v>
      </c>
      <c r="H119" s="16"/>
      <c r="I119" s="176">
        <f t="shared" si="6"/>
        <v>-56</v>
      </c>
      <c r="J119" s="177">
        <f t="shared" si="7"/>
        <v>-9.2409240924092403E-2</v>
      </c>
      <c r="K119" s="53"/>
      <c r="L119" s="53"/>
    </row>
    <row r="120" spans="2:12" ht="12.75" x14ac:dyDescent="0.2">
      <c r="B120" s="315"/>
      <c r="C120" s="140" t="s">
        <v>176</v>
      </c>
      <c r="D120" s="141"/>
      <c r="E120" s="141"/>
      <c r="F120" s="142">
        <v>1216</v>
      </c>
      <c r="G120" s="142">
        <v>1266</v>
      </c>
      <c r="H120" s="16"/>
      <c r="I120" s="178">
        <f t="shared" si="6"/>
        <v>50</v>
      </c>
      <c r="J120" s="179">
        <f t="shared" si="7"/>
        <v>4.1118421052631582E-2</v>
      </c>
      <c r="K120" s="53"/>
      <c r="L120" s="53"/>
    </row>
    <row r="121" spans="2:12" ht="12.75" x14ac:dyDescent="0.2">
      <c r="B121" s="169" t="s">
        <v>119</v>
      </c>
      <c r="C121" s="170"/>
      <c r="D121" s="170"/>
      <c r="E121" s="170"/>
      <c r="F121" s="172">
        <v>6082</v>
      </c>
      <c r="G121" s="172">
        <v>6144</v>
      </c>
      <c r="H121" s="16"/>
      <c r="I121" s="173">
        <f t="shared" si="6"/>
        <v>62</v>
      </c>
      <c r="J121" s="174">
        <f t="shared" si="7"/>
        <v>1.0194015126603092E-2</v>
      </c>
      <c r="K121" s="53"/>
      <c r="L121" s="53"/>
    </row>
    <row r="122" spans="2:12" ht="11.25" customHeight="1" x14ac:dyDescent="0.2">
      <c r="B122" s="314" t="s">
        <v>110</v>
      </c>
      <c r="C122" s="131" t="s">
        <v>15</v>
      </c>
      <c r="D122" s="131">
        <v>1</v>
      </c>
      <c r="E122" s="131">
        <v>1</v>
      </c>
      <c r="F122" s="132">
        <v>7153</v>
      </c>
      <c r="G122" s="132">
        <v>7266</v>
      </c>
      <c r="H122" s="16"/>
      <c r="I122" s="167">
        <f t="shared" si="6"/>
        <v>113</v>
      </c>
      <c r="J122" s="168">
        <f t="shared" si="7"/>
        <v>1.5797567454215015E-2</v>
      </c>
      <c r="K122" s="53"/>
      <c r="L122" s="53"/>
    </row>
    <row r="123" spans="2:12" ht="12.75" x14ac:dyDescent="0.2">
      <c r="B123" s="316"/>
      <c r="C123" s="140" t="s">
        <v>104</v>
      </c>
      <c r="D123" s="141"/>
      <c r="E123" s="141"/>
      <c r="F123" s="142">
        <v>7153</v>
      </c>
      <c r="G123" s="142">
        <v>7266</v>
      </c>
      <c r="H123" s="16"/>
      <c r="I123" s="178">
        <f t="shared" si="6"/>
        <v>113</v>
      </c>
      <c r="J123" s="179">
        <f t="shared" si="7"/>
        <v>1.5797567454215015E-2</v>
      </c>
      <c r="K123" s="53"/>
      <c r="L123" s="53"/>
    </row>
    <row r="124" spans="2:12" ht="12.75" x14ac:dyDescent="0.2">
      <c r="B124" s="316"/>
      <c r="C124" s="131" t="s">
        <v>144</v>
      </c>
      <c r="D124" s="131">
        <v>1</v>
      </c>
      <c r="E124" s="131">
        <v>2</v>
      </c>
      <c r="F124" s="132">
        <v>2422</v>
      </c>
      <c r="G124" s="132">
        <v>2541</v>
      </c>
      <c r="H124" s="16"/>
      <c r="I124" s="167">
        <f t="shared" si="6"/>
        <v>119</v>
      </c>
      <c r="J124" s="168">
        <f t="shared" si="7"/>
        <v>4.9132947976878616E-2</v>
      </c>
      <c r="K124" s="53"/>
      <c r="L124" s="53"/>
    </row>
    <row r="125" spans="2:12" ht="12.75" x14ac:dyDescent="0.2">
      <c r="B125" s="316"/>
      <c r="C125" s="135"/>
      <c r="D125" s="136">
        <v>2</v>
      </c>
      <c r="E125" s="136">
        <v>2</v>
      </c>
      <c r="F125" s="137">
        <v>1862</v>
      </c>
      <c r="G125" s="137">
        <v>1987</v>
      </c>
      <c r="H125" s="16"/>
      <c r="I125" s="176">
        <f t="shared" si="6"/>
        <v>125</v>
      </c>
      <c r="J125" s="177">
        <f t="shared" si="7"/>
        <v>6.7132116004296458E-2</v>
      </c>
      <c r="K125" s="53"/>
      <c r="L125" s="53"/>
    </row>
    <row r="126" spans="2:12" ht="12.75" x14ac:dyDescent="0.2">
      <c r="B126" s="316"/>
      <c r="C126" s="140" t="s">
        <v>145</v>
      </c>
      <c r="D126" s="141"/>
      <c r="E126" s="141"/>
      <c r="F126" s="142">
        <v>4284</v>
      </c>
      <c r="G126" s="142">
        <v>4528</v>
      </c>
      <c r="H126" s="16"/>
      <c r="I126" s="178">
        <f t="shared" si="6"/>
        <v>244</v>
      </c>
      <c r="J126" s="179">
        <f t="shared" si="7"/>
        <v>5.695611577964519E-2</v>
      </c>
      <c r="K126" s="53"/>
      <c r="L126" s="53"/>
    </row>
    <row r="127" spans="2:12" ht="12.75" x14ac:dyDescent="0.2">
      <c r="B127" s="316"/>
      <c r="C127" s="131" t="s">
        <v>146</v>
      </c>
      <c r="D127" s="131">
        <v>1</v>
      </c>
      <c r="E127" s="131">
        <v>2</v>
      </c>
      <c r="F127" s="132">
        <v>6641</v>
      </c>
      <c r="G127" s="132">
        <v>6834</v>
      </c>
      <c r="H127" s="16"/>
      <c r="I127" s="167">
        <f t="shared" si="6"/>
        <v>193</v>
      </c>
      <c r="J127" s="168">
        <f t="shared" si="7"/>
        <v>2.9061888269838881E-2</v>
      </c>
      <c r="K127" s="53"/>
      <c r="L127" s="53"/>
    </row>
    <row r="128" spans="2:12" ht="12.75" x14ac:dyDescent="0.2">
      <c r="B128" s="316"/>
      <c r="C128" s="135"/>
      <c r="D128" s="136">
        <v>2</v>
      </c>
      <c r="E128" s="136">
        <v>2</v>
      </c>
      <c r="F128" s="137">
        <v>6121</v>
      </c>
      <c r="G128" s="137">
        <v>5950</v>
      </c>
      <c r="H128" s="16"/>
      <c r="I128" s="176">
        <f t="shared" si="6"/>
        <v>-171</v>
      </c>
      <c r="J128" s="177">
        <f t="shared" si="7"/>
        <v>-2.793661166476066E-2</v>
      </c>
      <c r="K128" s="53"/>
      <c r="L128" s="53"/>
    </row>
    <row r="129" spans="2:16" ht="12.75" x14ac:dyDescent="0.2">
      <c r="B129" s="315"/>
      <c r="C129" s="140" t="s">
        <v>147</v>
      </c>
      <c r="D129" s="141"/>
      <c r="E129" s="141"/>
      <c r="F129" s="142">
        <v>12762</v>
      </c>
      <c r="G129" s="142">
        <v>12784</v>
      </c>
      <c r="H129" s="16"/>
      <c r="I129" s="178">
        <f t="shared" si="6"/>
        <v>22</v>
      </c>
      <c r="J129" s="179">
        <f t="shared" si="7"/>
        <v>1.7238677323303557E-3</v>
      </c>
      <c r="K129" s="53"/>
      <c r="L129" s="53"/>
    </row>
    <row r="130" spans="2:16" ht="12.75" x14ac:dyDescent="0.2">
      <c r="B130" s="180" t="s">
        <v>120</v>
      </c>
      <c r="C130" s="181"/>
      <c r="D130" s="181"/>
      <c r="E130" s="182"/>
      <c r="F130" s="183">
        <v>24199</v>
      </c>
      <c r="G130" s="183">
        <v>24578</v>
      </c>
      <c r="H130" s="16"/>
      <c r="I130" s="184">
        <f t="shared" si="6"/>
        <v>379</v>
      </c>
      <c r="J130" s="185">
        <f t="shared" si="7"/>
        <v>1.5661804206785403E-2</v>
      </c>
      <c r="K130" s="53"/>
      <c r="L130" s="53"/>
    </row>
    <row r="131" spans="2:16" ht="11.25" customHeight="1" x14ac:dyDescent="0.2">
      <c r="B131" s="314" t="s">
        <v>40</v>
      </c>
      <c r="C131" s="136" t="s">
        <v>148</v>
      </c>
      <c r="D131" s="136">
        <v>1</v>
      </c>
      <c r="E131" s="136">
        <v>2</v>
      </c>
      <c r="F131" s="137">
        <v>1899</v>
      </c>
      <c r="G131" s="137">
        <v>1890</v>
      </c>
      <c r="H131" s="16"/>
      <c r="I131" s="176">
        <f t="shared" si="6"/>
        <v>-9</v>
      </c>
      <c r="J131" s="177">
        <f t="shared" si="7"/>
        <v>-4.7393364928909956E-3</v>
      </c>
      <c r="K131" s="53"/>
      <c r="L131" s="53"/>
    </row>
    <row r="132" spans="2:16" ht="12.75" x14ac:dyDescent="0.2">
      <c r="B132" s="316"/>
      <c r="C132" s="135"/>
      <c r="D132" s="136">
        <v>2</v>
      </c>
      <c r="E132" s="136">
        <v>2</v>
      </c>
      <c r="F132" s="137">
        <v>1668</v>
      </c>
      <c r="G132" s="137">
        <v>1517</v>
      </c>
      <c r="H132" s="16"/>
      <c r="I132" s="176">
        <f t="shared" si="6"/>
        <v>-151</v>
      </c>
      <c r="J132" s="177">
        <f t="shared" si="7"/>
        <v>-9.0527577937649886E-2</v>
      </c>
      <c r="K132" s="53"/>
      <c r="L132" s="53"/>
    </row>
    <row r="133" spans="2:16" ht="12.75" x14ac:dyDescent="0.2">
      <c r="B133" s="316"/>
      <c r="C133" s="136"/>
      <c r="D133" s="131">
        <v>1</v>
      </c>
      <c r="E133" s="131">
        <v>1</v>
      </c>
      <c r="F133" s="132">
        <v>34</v>
      </c>
      <c r="G133" s="132">
        <v>29</v>
      </c>
      <c r="H133" s="16"/>
      <c r="I133" s="167">
        <f t="shared" si="6"/>
        <v>-5</v>
      </c>
      <c r="J133" s="168">
        <f t="shared" si="7"/>
        <v>-0.14705882352941177</v>
      </c>
      <c r="K133" s="53"/>
      <c r="L133" s="53"/>
    </row>
    <row r="134" spans="2:16" ht="12.75" x14ac:dyDescent="0.2">
      <c r="B134" s="316"/>
      <c r="C134" s="186" t="s">
        <v>149</v>
      </c>
      <c r="D134" s="187"/>
      <c r="E134" s="187"/>
      <c r="F134" s="188">
        <v>3601</v>
      </c>
      <c r="G134" s="188">
        <v>3436</v>
      </c>
      <c r="H134" s="16"/>
      <c r="I134" s="189">
        <f t="shared" si="6"/>
        <v>-165</v>
      </c>
      <c r="J134" s="190">
        <f t="shared" si="7"/>
        <v>-4.5820605387392389E-2</v>
      </c>
      <c r="K134" s="53"/>
      <c r="L134" s="53"/>
    </row>
    <row r="135" spans="2:16" ht="12.75" x14ac:dyDescent="0.2">
      <c r="B135" s="316"/>
      <c r="C135" s="191" t="s">
        <v>150</v>
      </c>
      <c r="D135" s="136">
        <v>1</v>
      </c>
      <c r="E135" s="136">
        <v>2</v>
      </c>
      <c r="F135" s="137"/>
      <c r="G135" s="137"/>
      <c r="H135" s="16"/>
      <c r="I135" s="176">
        <f t="shared" si="6"/>
        <v>0</v>
      </c>
      <c r="J135" s="177" t="e">
        <f t="shared" si="7"/>
        <v>#DIV/0!</v>
      </c>
      <c r="K135" s="53"/>
      <c r="L135" s="53"/>
    </row>
    <row r="136" spans="2:16" ht="12.75" x14ac:dyDescent="0.2">
      <c r="B136" s="316"/>
      <c r="C136" s="192"/>
      <c r="D136" s="136">
        <v>2</v>
      </c>
      <c r="E136" s="136">
        <v>2</v>
      </c>
      <c r="F136" s="137"/>
      <c r="G136" s="137"/>
      <c r="H136" s="16"/>
      <c r="I136" s="176">
        <f t="shared" si="6"/>
        <v>0</v>
      </c>
      <c r="J136" s="177" t="e">
        <f t="shared" si="7"/>
        <v>#DIV/0!</v>
      </c>
      <c r="K136" s="53"/>
      <c r="L136" s="53"/>
    </row>
    <row r="137" spans="2:16" ht="12.75" x14ac:dyDescent="0.2">
      <c r="B137" s="316"/>
      <c r="C137" s="193"/>
      <c r="D137" s="131">
        <v>1</v>
      </c>
      <c r="E137" s="131">
        <v>1</v>
      </c>
      <c r="F137" s="132"/>
      <c r="G137" s="132"/>
      <c r="H137" s="16"/>
      <c r="I137" s="167">
        <f t="shared" si="6"/>
        <v>0</v>
      </c>
      <c r="J137" s="168" t="e">
        <f t="shared" si="7"/>
        <v>#DIV/0!</v>
      </c>
      <c r="K137" s="53"/>
      <c r="L137" s="53"/>
    </row>
    <row r="138" spans="2:16" ht="12.75" x14ac:dyDescent="0.2">
      <c r="B138" s="315"/>
      <c r="C138" s="194" t="s">
        <v>151</v>
      </c>
      <c r="D138" s="141"/>
      <c r="E138" s="141"/>
      <c r="F138" s="188">
        <f>F135+F136+F137</f>
        <v>0</v>
      </c>
      <c r="G138" s="188">
        <f>G135+G136+G137</f>
        <v>0</v>
      </c>
      <c r="H138" s="16"/>
      <c r="I138" s="178">
        <f t="shared" si="6"/>
        <v>0</v>
      </c>
      <c r="J138" s="179" t="e">
        <f t="shared" si="7"/>
        <v>#DIV/0!</v>
      </c>
      <c r="K138" s="53"/>
      <c r="L138" s="53"/>
    </row>
    <row r="139" spans="2:16" ht="12.75" x14ac:dyDescent="0.2">
      <c r="B139" s="169" t="s">
        <v>102</v>
      </c>
      <c r="C139" s="170"/>
      <c r="D139" s="170"/>
      <c r="E139" s="170"/>
      <c r="F139" s="172">
        <f>F138+F134</f>
        <v>3601</v>
      </c>
      <c r="G139" s="172">
        <f>G138+G134</f>
        <v>3436</v>
      </c>
      <c r="H139" s="16"/>
      <c r="I139" s="173">
        <f t="shared" si="6"/>
        <v>-165</v>
      </c>
      <c r="J139" s="174">
        <f t="shared" si="7"/>
        <v>-4.5820605387392389E-2</v>
      </c>
      <c r="K139" s="53"/>
      <c r="L139" s="53"/>
      <c r="P139"/>
    </row>
    <row r="140" spans="2:16" ht="12.75" x14ac:dyDescent="0.2">
      <c r="B140" s="102" t="s">
        <v>96</v>
      </c>
      <c r="C140" s="195"/>
      <c r="D140" s="195"/>
      <c r="E140" s="196"/>
      <c r="F140" s="115">
        <f>F139+F130+F121+F113</f>
        <v>44315</v>
      </c>
      <c r="G140" s="115">
        <v>45033</v>
      </c>
      <c r="H140" s="72"/>
      <c r="I140" s="197">
        <f t="shared" si="6"/>
        <v>718</v>
      </c>
      <c r="J140" s="107">
        <f t="shared" si="7"/>
        <v>1.6202188875098725E-2</v>
      </c>
      <c r="K140" s="53"/>
      <c r="L140" s="53"/>
    </row>
    <row r="141" spans="2:16" ht="12.75" x14ac:dyDescent="0.2">
      <c r="B141" s="53"/>
      <c r="C141" s="53"/>
      <c r="D141" s="53"/>
      <c r="E141" s="53"/>
      <c r="F141" s="53"/>
      <c r="G141" s="53"/>
      <c r="H141" s="53"/>
      <c r="I141" s="53"/>
      <c r="J141" s="53"/>
      <c r="K141" s="53"/>
      <c r="L141" s="53"/>
    </row>
    <row r="142" spans="2:16" ht="12.75" x14ac:dyDescent="0.2">
      <c r="B142" s="53"/>
      <c r="C142" s="53"/>
      <c r="D142" s="53"/>
      <c r="E142" s="53"/>
      <c r="F142" s="53"/>
      <c r="G142" s="53"/>
      <c r="H142" s="53"/>
      <c r="I142" s="53"/>
      <c r="J142" s="53"/>
      <c r="K142" s="53"/>
      <c r="L142" s="53"/>
    </row>
    <row r="143" spans="2:16" ht="12.75" x14ac:dyDescent="0.2">
      <c r="B143" s="53"/>
      <c r="C143" s="53"/>
      <c r="D143" s="53"/>
      <c r="E143" s="53"/>
      <c r="F143" s="53"/>
      <c r="G143" s="53"/>
      <c r="H143" s="53"/>
      <c r="I143" s="53"/>
      <c r="J143" s="53"/>
      <c r="K143" s="53"/>
      <c r="L143" s="53"/>
    </row>
    <row r="144" spans="2:16" ht="12.75" x14ac:dyDescent="0.2">
      <c r="B144" s="53"/>
      <c r="C144" s="53"/>
      <c r="D144" s="53"/>
      <c r="E144" s="53"/>
      <c r="F144" s="53"/>
      <c r="G144" s="53"/>
      <c r="H144" s="53"/>
      <c r="I144" s="53"/>
      <c r="J144" s="53"/>
      <c r="K144" s="53"/>
      <c r="L144" s="53"/>
    </row>
    <row r="145" spans="2:12" ht="12.75" x14ac:dyDescent="0.2">
      <c r="B145" s="16" t="s">
        <v>192</v>
      </c>
      <c r="C145" s="53"/>
      <c r="D145" s="53"/>
      <c r="E145" s="53"/>
      <c r="F145" s="53"/>
      <c r="G145" s="53"/>
      <c r="H145" s="53"/>
      <c r="I145" s="53"/>
      <c r="J145" s="53"/>
      <c r="K145" s="53"/>
      <c r="L145" s="53"/>
    </row>
    <row r="146" spans="2:12" ht="12.75" x14ac:dyDescent="0.2">
      <c r="B146" s="53"/>
      <c r="C146" s="53"/>
      <c r="D146" s="53"/>
      <c r="E146" s="53"/>
      <c r="F146" s="109">
        <v>2023</v>
      </c>
      <c r="G146" s="109" t="s">
        <v>258</v>
      </c>
      <c r="H146" s="78"/>
      <c r="I146" s="79" t="s">
        <v>259</v>
      </c>
      <c r="J146" s="80" t="s">
        <v>98</v>
      </c>
      <c r="K146" s="53"/>
      <c r="L146" s="53"/>
    </row>
    <row r="147" spans="2:12" ht="12.75" x14ac:dyDescent="0.2">
      <c r="B147" s="314" t="s">
        <v>112</v>
      </c>
      <c r="C147" s="131" t="s">
        <v>3</v>
      </c>
      <c r="D147" s="310" t="s">
        <v>140</v>
      </c>
      <c r="E147" s="311"/>
      <c r="F147" s="132">
        <v>4730</v>
      </c>
      <c r="G147" s="132">
        <v>4887</v>
      </c>
      <c r="H147" s="16"/>
      <c r="I147" s="165">
        <f>G147-F147</f>
        <v>157</v>
      </c>
      <c r="J147" s="166">
        <f>I147/F147</f>
        <v>3.3192389006342492E-2</v>
      </c>
      <c r="K147" s="53"/>
      <c r="L147" s="53"/>
    </row>
    <row r="148" spans="2:12" ht="12.75" x14ac:dyDescent="0.2">
      <c r="B148" s="315"/>
      <c r="C148" s="135"/>
      <c r="D148" s="312" t="s">
        <v>141</v>
      </c>
      <c r="E148" s="313"/>
      <c r="F148" s="132">
        <v>11230</v>
      </c>
      <c r="G148" s="132">
        <v>11679</v>
      </c>
      <c r="H148" s="16"/>
      <c r="I148" s="167">
        <f t="shared" ref="I148:I176" si="8">G148-F148</f>
        <v>449</v>
      </c>
      <c r="J148" s="168">
        <f t="shared" ref="J148:J176" si="9">I148/F148</f>
        <v>3.9982190560997326E-2</v>
      </c>
      <c r="K148" s="53"/>
      <c r="L148" s="53"/>
    </row>
    <row r="149" spans="2:12" ht="12.75" x14ac:dyDescent="0.2">
      <c r="B149" s="169" t="s">
        <v>118</v>
      </c>
      <c r="C149" s="170"/>
      <c r="D149" s="171"/>
      <c r="E149" s="171"/>
      <c r="F149" s="172">
        <f>F147+F148</f>
        <v>15960</v>
      </c>
      <c r="G149" s="172">
        <v>16566</v>
      </c>
      <c r="H149" s="16"/>
      <c r="I149" s="173">
        <f t="shared" si="8"/>
        <v>606</v>
      </c>
      <c r="J149" s="174">
        <f t="shared" si="9"/>
        <v>3.7969924812030077E-2</v>
      </c>
      <c r="K149" s="53"/>
      <c r="L149" s="53"/>
    </row>
    <row r="150" spans="2:12" ht="11.25" customHeight="1" x14ac:dyDescent="0.2">
      <c r="B150" s="314" t="s">
        <v>111</v>
      </c>
      <c r="C150" s="131" t="s">
        <v>12</v>
      </c>
      <c r="D150" s="175"/>
      <c r="E150" s="175"/>
      <c r="F150" s="132">
        <v>265</v>
      </c>
      <c r="G150" s="132">
        <v>230</v>
      </c>
      <c r="H150" s="16"/>
      <c r="I150" s="167">
        <f t="shared" si="8"/>
        <v>-35</v>
      </c>
      <c r="J150" s="168">
        <f t="shared" si="9"/>
        <v>-0.13207547169811321</v>
      </c>
      <c r="K150" s="53"/>
      <c r="L150" s="53"/>
    </row>
    <row r="151" spans="2:12" ht="12.75" x14ac:dyDescent="0.2">
      <c r="B151" s="316"/>
      <c r="C151" s="131" t="s">
        <v>10</v>
      </c>
      <c r="D151" s="131">
        <v>1</v>
      </c>
      <c r="E151" s="131">
        <v>2</v>
      </c>
      <c r="F151" s="132">
        <v>150</v>
      </c>
      <c r="G151" s="132">
        <v>156</v>
      </c>
      <c r="H151" s="16"/>
      <c r="I151" s="167">
        <f t="shared" si="8"/>
        <v>6</v>
      </c>
      <c r="J151" s="168">
        <f t="shared" si="9"/>
        <v>0.04</v>
      </c>
      <c r="K151" s="53"/>
      <c r="L151" s="53"/>
    </row>
    <row r="152" spans="2:12" ht="12.75" x14ac:dyDescent="0.2">
      <c r="B152" s="316"/>
      <c r="C152" s="135"/>
      <c r="D152" s="136">
        <v>2</v>
      </c>
      <c r="E152" s="136">
        <v>2</v>
      </c>
      <c r="F152" s="137">
        <v>136</v>
      </c>
      <c r="G152" s="137">
        <v>115</v>
      </c>
      <c r="H152" s="16"/>
      <c r="I152" s="176">
        <f t="shared" si="8"/>
        <v>-21</v>
      </c>
      <c r="J152" s="177">
        <f t="shared" si="9"/>
        <v>-0.15441176470588236</v>
      </c>
      <c r="K152" s="53"/>
      <c r="L152" s="53"/>
    </row>
    <row r="153" spans="2:12" ht="12.75" x14ac:dyDescent="0.2">
      <c r="B153" s="316"/>
      <c r="C153" s="140" t="s">
        <v>103</v>
      </c>
      <c r="D153" s="141"/>
      <c r="E153" s="141"/>
      <c r="F153" s="142">
        <v>286</v>
      </c>
      <c r="G153" s="142">
        <v>271</v>
      </c>
      <c r="H153" s="16"/>
      <c r="I153" s="178">
        <f t="shared" si="8"/>
        <v>-15</v>
      </c>
      <c r="J153" s="179">
        <f t="shared" si="9"/>
        <v>-5.2447552447552448E-2</v>
      </c>
      <c r="K153" s="53"/>
      <c r="L153" s="53"/>
    </row>
    <row r="154" spans="2:12" ht="12.75" x14ac:dyDescent="0.2">
      <c r="B154" s="316"/>
      <c r="C154" s="131" t="s">
        <v>175</v>
      </c>
      <c r="D154" s="131">
        <v>1</v>
      </c>
      <c r="E154" s="131">
        <v>2</v>
      </c>
      <c r="F154" s="132"/>
      <c r="G154" s="132"/>
      <c r="H154" s="16"/>
      <c r="I154" s="167">
        <f t="shared" si="8"/>
        <v>0</v>
      </c>
      <c r="J154" s="168" t="e">
        <f t="shared" si="9"/>
        <v>#DIV/0!</v>
      </c>
      <c r="K154" s="53"/>
      <c r="L154" s="53"/>
    </row>
    <row r="155" spans="2:12" ht="12.75" x14ac:dyDescent="0.2">
      <c r="B155" s="316"/>
      <c r="C155" s="135"/>
      <c r="D155" s="136">
        <v>2</v>
      </c>
      <c r="E155" s="136">
        <v>2</v>
      </c>
      <c r="F155" s="137"/>
      <c r="G155" s="137"/>
      <c r="H155" s="16"/>
      <c r="I155" s="176">
        <f t="shared" si="8"/>
        <v>0</v>
      </c>
      <c r="J155" s="177" t="e">
        <f t="shared" si="9"/>
        <v>#DIV/0!</v>
      </c>
      <c r="K155" s="53"/>
      <c r="L155" s="53"/>
    </row>
    <row r="156" spans="2:12" ht="12.75" x14ac:dyDescent="0.2">
      <c r="B156" s="315"/>
      <c r="C156" s="140" t="s">
        <v>176</v>
      </c>
      <c r="D156" s="141"/>
      <c r="E156" s="141"/>
      <c r="F156" s="142">
        <f>F154+F155</f>
        <v>0</v>
      </c>
      <c r="G156" s="142">
        <f>G154+G155</f>
        <v>0</v>
      </c>
      <c r="H156" s="16"/>
      <c r="I156" s="178">
        <f t="shared" si="8"/>
        <v>0</v>
      </c>
      <c r="J156" s="179" t="e">
        <f t="shared" si="9"/>
        <v>#DIV/0!</v>
      </c>
      <c r="K156" s="53"/>
      <c r="L156" s="53"/>
    </row>
    <row r="157" spans="2:12" ht="12.75" x14ac:dyDescent="0.2">
      <c r="B157" s="169" t="s">
        <v>119</v>
      </c>
      <c r="C157" s="170"/>
      <c r="D157" s="170"/>
      <c r="E157" s="170"/>
      <c r="F157" s="172">
        <f>F153+F150</f>
        <v>551</v>
      </c>
      <c r="G157" s="172">
        <f>G153+G150</f>
        <v>501</v>
      </c>
      <c r="H157" s="16"/>
      <c r="I157" s="173">
        <f t="shared" si="8"/>
        <v>-50</v>
      </c>
      <c r="J157" s="174">
        <f t="shared" si="9"/>
        <v>-9.0744101633393831E-2</v>
      </c>
      <c r="K157" s="53"/>
      <c r="L157" s="53"/>
    </row>
    <row r="158" spans="2:12" ht="11.25" customHeight="1" x14ac:dyDescent="0.2">
      <c r="B158" s="314" t="s">
        <v>110</v>
      </c>
      <c r="C158" s="131" t="s">
        <v>15</v>
      </c>
      <c r="D158" s="131">
        <v>1</v>
      </c>
      <c r="E158" s="131">
        <v>1</v>
      </c>
      <c r="F158" s="132">
        <v>8046</v>
      </c>
      <c r="G158" s="132">
        <v>8150</v>
      </c>
      <c r="H158" s="16"/>
      <c r="I158" s="167">
        <f t="shared" si="8"/>
        <v>104</v>
      </c>
      <c r="J158" s="168">
        <f t="shared" si="9"/>
        <v>1.2925677355207556E-2</v>
      </c>
      <c r="K158" s="53"/>
      <c r="L158" s="53"/>
    </row>
    <row r="159" spans="2:12" ht="12.75" x14ac:dyDescent="0.2">
      <c r="B159" s="316"/>
      <c r="C159" s="140" t="s">
        <v>104</v>
      </c>
      <c r="D159" s="141"/>
      <c r="E159" s="141"/>
      <c r="F159" s="142">
        <v>8046</v>
      </c>
      <c r="G159" s="142">
        <v>8150</v>
      </c>
      <c r="H159" s="16"/>
      <c r="I159" s="178">
        <f t="shared" si="8"/>
        <v>104</v>
      </c>
      <c r="J159" s="179">
        <f t="shared" si="9"/>
        <v>1.2925677355207556E-2</v>
      </c>
      <c r="K159" s="53"/>
      <c r="L159" s="53"/>
    </row>
    <row r="160" spans="2:12" ht="12.75" x14ac:dyDescent="0.2">
      <c r="B160" s="316"/>
      <c r="C160" s="131" t="s">
        <v>144</v>
      </c>
      <c r="D160" s="131">
        <v>1</v>
      </c>
      <c r="E160" s="131">
        <v>2</v>
      </c>
      <c r="F160" s="132">
        <v>3389</v>
      </c>
      <c r="G160" s="132">
        <v>3632</v>
      </c>
      <c r="H160" s="16"/>
      <c r="I160" s="167">
        <f t="shared" si="8"/>
        <v>243</v>
      </c>
      <c r="J160" s="168">
        <f t="shared" si="9"/>
        <v>7.1702567128946598E-2</v>
      </c>
      <c r="K160" s="53"/>
      <c r="L160" s="53"/>
    </row>
    <row r="161" spans="2:16" ht="12.75" x14ac:dyDescent="0.2">
      <c r="B161" s="316"/>
      <c r="C161" s="135"/>
      <c r="D161" s="136">
        <v>2</v>
      </c>
      <c r="E161" s="136">
        <v>2</v>
      </c>
      <c r="F161" s="137">
        <v>2240</v>
      </c>
      <c r="G161" s="137">
        <v>2393</v>
      </c>
      <c r="H161" s="16"/>
      <c r="I161" s="176">
        <f t="shared" si="8"/>
        <v>153</v>
      </c>
      <c r="J161" s="177">
        <f t="shared" si="9"/>
        <v>6.8303571428571422E-2</v>
      </c>
      <c r="K161" s="53"/>
      <c r="L161" s="53"/>
    </row>
    <row r="162" spans="2:16" ht="12.75" x14ac:dyDescent="0.2">
      <c r="B162" s="316"/>
      <c r="C162" s="140" t="s">
        <v>145</v>
      </c>
      <c r="D162" s="141"/>
      <c r="E162" s="141"/>
      <c r="F162" s="142">
        <v>5629</v>
      </c>
      <c r="G162" s="142">
        <v>6025</v>
      </c>
      <c r="H162" s="16"/>
      <c r="I162" s="178">
        <f t="shared" si="8"/>
        <v>396</v>
      </c>
      <c r="J162" s="179">
        <f t="shared" si="9"/>
        <v>7.0349973352282824E-2</v>
      </c>
      <c r="K162" s="53"/>
      <c r="L162" s="53"/>
    </row>
    <row r="163" spans="2:16" ht="12.75" x14ac:dyDescent="0.2">
      <c r="B163" s="316"/>
      <c r="C163" s="131" t="s">
        <v>146</v>
      </c>
      <c r="D163" s="131">
        <v>1</v>
      </c>
      <c r="E163" s="131">
        <v>2</v>
      </c>
      <c r="F163" s="132">
        <v>6555</v>
      </c>
      <c r="G163" s="132">
        <v>6736</v>
      </c>
      <c r="H163" s="16"/>
      <c r="I163" s="167">
        <f t="shared" si="8"/>
        <v>181</v>
      </c>
      <c r="J163" s="168">
        <f t="shared" si="9"/>
        <v>2.7612509534706332E-2</v>
      </c>
      <c r="K163" s="53"/>
      <c r="L163" s="53"/>
    </row>
    <row r="164" spans="2:16" ht="12.75" x14ac:dyDescent="0.2">
      <c r="B164" s="316"/>
      <c r="C164" s="135"/>
      <c r="D164" s="136">
        <v>2</v>
      </c>
      <c r="E164" s="136">
        <v>2</v>
      </c>
      <c r="F164" s="137">
        <v>5197</v>
      </c>
      <c r="G164" s="137">
        <v>5117</v>
      </c>
      <c r="H164" s="16"/>
      <c r="I164" s="176">
        <f t="shared" si="8"/>
        <v>-80</v>
      </c>
      <c r="J164" s="177">
        <f t="shared" si="9"/>
        <v>-1.539349624783529E-2</v>
      </c>
      <c r="K164" s="53"/>
      <c r="L164" s="53"/>
    </row>
    <row r="165" spans="2:16" ht="12.75" x14ac:dyDescent="0.2">
      <c r="B165" s="315"/>
      <c r="C165" s="140" t="s">
        <v>147</v>
      </c>
      <c r="D165" s="141"/>
      <c r="E165" s="141"/>
      <c r="F165" s="142">
        <v>11752</v>
      </c>
      <c r="G165" s="142">
        <v>11853</v>
      </c>
      <c r="H165" s="16"/>
      <c r="I165" s="178">
        <f t="shared" si="8"/>
        <v>101</v>
      </c>
      <c r="J165" s="179">
        <f t="shared" si="9"/>
        <v>8.5942818243703208E-3</v>
      </c>
      <c r="K165" s="53"/>
      <c r="L165" s="53"/>
    </row>
    <row r="166" spans="2:16" ht="12.75" x14ac:dyDescent="0.2">
      <c r="B166" s="180" t="s">
        <v>120</v>
      </c>
      <c r="C166" s="181"/>
      <c r="D166" s="181"/>
      <c r="E166" s="182"/>
      <c r="F166" s="183">
        <f>F159+F162+F165</f>
        <v>25427</v>
      </c>
      <c r="G166" s="183">
        <v>26028</v>
      </c>
      <c r="H166" s="16"/>
      <c r="I166" s="184">
        <f t="shared" si="8"/>
        <v>601</v>
      </c>
      <c r="J166" s="185">
        <f t="shared" si="9"/>
        <v>2.3636292130412552E-2</v>
      </c>
      <c r="K166" s="53"/>
      <c r="L166" s="53"/>
    </row>
    <row r="167" spans="2:16" ht="11.25" customHeight="1" x14ac:dyDescent="0.2">
      <c r="B167" s="314" t="s">
        <v>40</v>
      </c>
      <c r="C167" s="136" t="s">
        <v>148</v>
      </c>
      <c r="D167" s="136">
        <v>1</v>
      </c>
      <c r="E167" s="136">
        <v>2</v>
      </c>
      <c r="F167" s="137">
        <v>532</v>
      </c>
      <c r="G167" s="137">
        <v>565</v>
      </c>
      <c r="H167" s="16"/>
      <c r="I167" s="176">
        <f t="shared" si="8"/>
        <v>33</v>
      </c>
      <c r="J167" s="177">
        <f t="shared" si="9"/>
        <v>6.2030075187969921E-2</v>
      </c>
      <c r="K167" s="53"/>
      <c r="L167" s="53"/>
    </row>
    <row r="168" spans="2:16" ht="12.75" x14ac:dyDescent="0.2">
      <c r="B168" s="316"/>
      <c r="C168" s="135"/>
      <c r="D168" s="136">
        <v>2</v>
      </c>
      <c r="E168" s="136">
        <v>2</v>
      </c>
      <c r="F168" s="137">
        <v>390</v>
      </c>
      <c r="G168" s="137">
        <v>366</v>
      </c>
      <c r="H168" s="16"/>
      <c r="I168" s="176">
        <f t="shared" si="8"/>
        <v>-24</v>
      </c>
      <c r="J168" s="177">
        <f t="shared" si="9"/>
        <v>-6.1538461538461542E-2</v>
      </c>
      <c r="K168" s="53"/>
      <c r="L168" s="53"/>
    </row>
    <row r="169" spans="2:16" ht="12.75" x14ac:dyDescent="0.2">
      <c r="B169" s="316"/>
      <c r="C169" s="136"/>
      <c r="D169" s="131">
        <v>1</v>
      </c>
      <c r="E169" s="131">
        <v>1</v>
      </c>
      <c r="F169" s="132"/>
      <c r="G169" s="132"/>
      <c r="H169" s="16"/>
      <c r="I169" s="167">
        <f t="shared" si="8"/>
        <v>0</v>
      </c>
      <c r="J169" s="168" t="e">
        <f t="shared" si="9"/>
        <v>#DIV/0!</v>
      </c>
      <c r="K169" s="53"/>
      <c r="L169" s="53"/>
    </row>
    <row r="170" spans="2:16" ht="12.75" x14ac:dyDescent="0.2">
      <c r="B170" s="316"/>
      <c r="C170" s="186" t="s">
        <v>149</v>
      </c>
      <c r="D170" s="187"/>
      <c r="E170" s="187"/>
      <c r="F170" s="188">
        <f>F167+F168+F169</f>
        <v>922</v>
      </c>
      <c r="G170" s="188">
        <f>G167+G168+G169</f>
        <v>931</v>
      </c>
      <c r="H170" s="16"/>
      <c r="I170" s="189">
        <f t="shared" si="8"/>
        <v>9</v>
      </c>
      <c r="J170" s="190">
        <f t="shared" si="9"/>
        <v>9.7613882863340565E-3</v>
      </c>
      <c r="K170" s="53"/>
      <c r="L170" s="53"/>
    </row>
    <row r="171" spans="2:16" ht="12.75" x14ac:dyDescent="0.2">
      <c r="B171" s="316"/>
      <c r="C171" s="191" t="s">
        <v>150</v>
      </c>
      <c r="D171" s="136">
        <v>1</v>
      </c>
      <c r="E171" s="136">
        <v>2</v>
      </c>
      <c r="F171" s="137"/>
      <c r="G171" s="137"/>
      <c r="H171" s="16"/>
      <c r="I171" s="176">
        <f t="shared" si="8"/>
        <v>0</v>
      </c>
      <c r="J171" s="177" t="e">
        <f t="shared" si="9"/>
        <v>#DIV/0!</v>
      </c>
      <c r="K171" s="53"/>
      <c r="L171" s="53"/>
    </row>
    <row r="172" spans="2:16" ht="12.75" x14ac:dyDescent="0.2">
      <c r="B172" s="316"/>
      <c r="C172" s="192"/>
      <c r="D172" s="136">
        <v>2</v>
      </c>
      <c r="E172" s="136">
        <v>2</v>
      </c>
      <c r="F172" s="137"/>
      <c r="G172" s="137"/>
      <c r="H172" s="16"/>
      <c r="I172" s="176">
        <f t="shared" si="8"/>
        <v>0</v>
      </c>
      <c r="J172" s="177" t="e">
        <f t="shared" si="9"/>
        <v>#DIV/0!</v>
      </c>
      <c r="K172" s="53"/>
      <c r="L172" s="53"/>
    </row>
    <row r="173" spans="2:16" ht="12.75" x14ac:dyDescent="0.2">
      <c r="B173" s="316"/>
      <c r="C173" s="193"/>
      <c r="D173" s="131">
        <v>1</v>
      </c>
      <c r="E173" s="131">
        <v>1</v>
      </c>
      <c r="F173" s="132"/>
      <c r="G173" s="132"/>
      <c r="H173" s="16"/>
      <c r="I173" s="167">
        <f t="shared" si="8"/>
        <v>0</v>
      </c>
      <c r="J173" s="168" t="e">
        <f t="shared" si="9"/>
        <v>#DIV/0!</v>
      </c>
      <c r="K173" s="53"/>
      <c r="L173" s="53"/>
      <c r="M173"/>
      <c r="N173"/>
      <c r="P173"/>
    </row>
    <row r="174" spans="2:16" ht="12.75" x14ac:dyDescent="0.2">
      <c r="B174" s="315"/>
      <c r="C174" s="194" t="s">
        <v>151</v>
      </c>
      <c r="D174" s="141"/>
      <c r="E174" s="141"/>
      <c r="F174" s="188">
        <f>F171+F172+F173</f>
        <v>0</v>
      </c>
      <c r="G174" s="188">
        <f>G171+G172+G173</f>
        <v>0</v>
      </c>
      <c r="H174" s="16"/>
      <c r="I174" s="178">
        <f t="shared" si="8"/>
        <v>0</v>
      </c>
      <c r="J174" s="179" t="e">
        <f t="shared" si="9"/>
        <v>#DIV/0!</v>
      </c>
      <c r="K174" s="53"/>
      <c r="L174" s="53"/>
      <c r="M174"/>
      <c r="N174"/>
      <c r="P174"/>
    </row>
    <row r="175" spans="2:16" ht="12.75" x14ac:dyDescent="0.2">
      <c r="B175" s="169" t="s">
        <v>102</v>
      </c>
      <c r="C175" s="170"/>
      <c r="D175" s="170"/>
      <c r="E175" s="170"/>
      <c r="F175" s="172">
        <f>F174+F170</f>
        <v>922</v>
      </c>
      <c r="G175" s="172">
        <f>G174+G170</f>
        <v>931</v>
      </c>
      <c r="H175" s="16"/>
      <c r="I175" s="173">
        <f t="shared" si="8"/>
        <v>9</v>
      </c>
      <c r="J175" s="174">
        <f t="shared" si="9"/>
        <v>9.7613882863340565E-3</v>
      </c>
      <c r="K175" s="53"/>
      <c r="L175" s="53"/>
      <c r="M175"/>
      <c r="N175"/>
    </row>
    <row r="176" spans="2:16" ht="12.75" x14ac:dyDescent="0.2">
      <c r="B176" s="102" t="s">
        <v>96</v>
      </c>
      <c r="C176" s="195"/>
      <c r="D176" s="195"/>
      <c r="E176" s="196"/>
      <c r="F176" s="115">
        <f>F175+F166+F157+F149</f>
        <v>42860</v>
      </c>
      <c r="G176" s="115">
        <v>44026</v>
      </c>
      <c r="H176" s="72"/>
      <c r="I176" s="197">
        <f t="shared" si="8"/>
        <v>1166</v>
      </c>
      <c r="J176" s="107">
        <f t="shared" si="9"/>
        <v>2.7204853009799346E-2</v>
      </c>
      <c r="K176" s="53"/>
      <c r="L176" s="53"/>
      <c r="M176"/>
      <c r="N176"/>
    </row>
    <row r="177" spans="2:14" ht="12.75" x14ac:dyDescent="0.2">
      <c r="B177" s="53"/>
      <c r="C177" s="53"/>
      <c r="D177" s="53"/>
      <c r="E177" s="53"/>
      <c r="F177" s="53"/>
      <c r="G177" s="53"/>
      <c r="H177" s="53"/>
      <c r="I177" s="53"/>
      <c r="J177" s="53"/>
      <c r="K177" s="53"/>
      <c r="L177" s="53"/>
      <c r="M177"/>
      <c r="N177"/>
    </row>
    <row r="178" spans="2:14" ht="12.75" x14ac:dyDescent="0.2">
      <c r="B178" s="53"/>
      <c r="C178" s="53"/>
      <c r="D178" s="53"/>
      <c r="E178" s="53"/>
      <c r="F178" s="53"/>
      <c r="G178" s="53"/>
      <c r="H178" s="53"/>
      <c r="I178" s="53"/>
      <c r="J178" s="53"/>
      <c r="K178" s="53"/>
      <c r="L178" s="53"/>
      <c r="M178"/>
      <c r="N178"/>
    </row>
    <row r="179" spans="2:14" ht="12.75" x14ac:dyDescent="0.2">
      <c r="B179" s="53"/>
      <c r="C179" s="53"/>
      <c r="D179" s="53"/>
      <c r="E179" s="53"/>
      <c r="F179" s="53"/>
      <c r="G179" s="53"/>
      <c r="H179" s="53"/>
      <c r="I179" s="53"/>
      <c r="J179" s="53"/>
      <c r="K179" s="53"/>
      <c r="L179" s="53"/>
      <c r="M179"/>
      <c r="N179"/>
    </row>
    <row r="180" spans="2:14" ht="12.75" x14ac:dyDescent="0.2">
      <c r="B180" s="53"/>
      <c r="C180" s="53"/>
      <c r="D180" s="53"/>
      <c r="E180" s="53"/>
      <c r="F180" s="53"/>
      <c r="G180" s="53"/>
      <c r="H180" s="53"/>
      <c r="I180" s="53"/>
      <c r="J180" s="53"/>
      <c r="K180" s="53"/>
      <c r="L180" s="53"/>
      <c r="M180"/>
      <c r="N180"/>
    </row>
    <row r="181" spans="2:14" ht="12.75" x14ac:dyDescent="0.2">
      <c r="B181" s="16" t="s">
        <v>194</v>
      </c>
      <c r="C181" s="53"/>
      <c r="D181" s="53"/>
      <c r="E181" s="53"/>
      <c r="F181" s="53"/>
      <c r="G181" s="53"/>
      <c r="H181" s="53"/>
      <c r="I181" s="53"/>
      <c r="J181" s="53"/>
      <c r="K181" s="53"/>
      <c r="L181" s="53"/>
      <c r="M181"/>
      <c r="N181"/>
    </row>
    <row r="182" spans="2:14" ht="12.75" x14ac:dyDescent="0.2">
      <c r="B182" s="16"/>
      <c r="C182" s="53"/>
      <c r="D182" s="53"/>
      <c r="E182" s="53"/>
      <c r="F182" s="109">
        <v>2023</v>
      </c>
      <c r="G182" s="109" t="s">
        <v>258</v>
      </c>
      <c r="H182" s="78"/>
      <c r="I182" s="79" t="s">
        <v>259</v>
      </c>
      <c r="J182" s="80" t="s">
        <v>98</v>
      </c>
      <c r="K182" s="53"/>
      <c r="L182" s="53"/>
    </row>
    <row r="183" spans="2:14" ht="12.75" x14ac:dyDescent="0.2">
      <c r="B183" s="53" t="s">
        <v>112</v>
      </c>
      <c r="C183" s="53" t="s">
        <v>3</v>
      </c>
      <c r="D183" s="53" t="s">
        <v>140</v>
      </c>
      <c r="E183" s="53"/>
      <c r="F183" s="132">
        <v>545</v>
      </c>
      <c r="G183" s="132">
        <v>560</v>
      </c>
      <c r="H183" s="16"/>
      <c r="I183" s="165">
        <f>G183-F183</f>
        <v>15</v>
      </c>
      <c r="J183" s="166">
        <f>I183/F183</f>
        <v>2.7522935779816515E-2</v>
      </c>
      <c r="K183" s="53"/>
      <c r="L183" s="53"/>
    </row>
    <row r="184" spans="2:14" ht="12.75" x14ac:dyDescent="0.2">
      <c r="B184" s="314"/>
      <c r="C184" s="131"/>
      <c r="D184" s="310" t="s">
        <v>141</v>
      </c>
      <c r="E184" s="311"/>
      <c r="F184" s="132">
        <v>965</v>
      </c>
      <c r="G184" s="132">
        <v>1004</v>
      </c>
      <c r="H184" s="16"/>
      <c r="I184" s="167">
        <f t="shared" ref="I184:I212" si="10">G184-F184</f>
        <v>39</v>
      </c>
      <c r="J184" s="168">
        <f t="shared" ref="J184:J212" si="11">I184/F184</f>
        <v>4.0414507772020727E-2</v>
      </c>
      <c r="K184" s="53"/>
      <c r="L184" s="53"/>
    </row>
    <row r="185" spans="2:14" ht="12.75" x14ac:dyDescent="0.2">
      <c r="B185" s="315" t="s">
        <v>118</v>
      </c>
      <c r="C185" s="135"/>
      <c r="D185" s="312"/>
      <c r="E185" s="313"/>
      <c r="F185" s="172">
        <v>1510</v>
      </c>
      <c r="G185" s="172">
        <v>1564</v>
      </c>
      <c r="H185" s="16"/>
      <c r="I185" s="173">
        <f t="shared" si="10"/>
        <v>54</v>
      </c>
      <c r="J185" s="174">
        <f t="shared" si="11"/>
        <v>3.5761589403973511E-2</v>
      </c>
      <c r="K185" s="53"/>
      <c r="L185" s="53"/>
    </row>
    <row r="186" spans="2:14" ht="11.25" customHeight="1" x14ac:dyDescent="0.2">
      <c r="B186" s="169" t="s">
        <v>111</v>
      </c>
      <c r="C186" s="170" t="s">
        <v>12</v>
      </c>
      <c r="D186" s="171"/>
      <c r="E186" s="171"/>
      <c r="F186" s="132">
        <v>13</v>
      </c>
      <c r="G186" s="132">
        <v>10</v>
      </c>
      <c r="H186" s="16"/>
      <c r="I186" s="167">
        <f t="shared" si="10"/>
        <v>-3</v>
      </c>
      <c r="J186" s="168">
        <f t="shared" si="11"/>
        <v>-0.23076923076923078</v>
      </c>
      <c r="K186" s="53"/>
      <c r="L186" s="53"/>
    </row>
    <row r="187" spans="2:14" ht="12.75" x14ac:dyDescent="0.2">
      <c r="B187" s="314"/>
      <c r="C187" s="131" t="s">
        <v>10</v>
      </c>
      <c r="D187" s="175">
        <v>1</v>
      </c>
      <c r="E187" s="175">
        <v>2</v>
      </c>
      <c r="F187" s="132">
        <v>14</v>
      </c>
      <c r="G187" s="132">
        <v>10</v>
      </c>
      <c r="H187" s="16"/>
      <c r="I187" s="167">
        <f t="shared" si="10"/>
        <v>-4</v>
      </c>
      <c r="J187" s="168">
        <f t="shared" si="11"/>
        <v>-0.2857142857142857</v>
      </c>
      <c r="K187" s="53"/>
      <c r="L187" s="53"/>
    </row>
    <row r="188" spans="2:14" ht="12.75" x14ac:dyDescent="0.2">
      <c r="B188" s="316"/>
      <c r="C188" s="131"/>
      <c r="D188" s="131">
        <v>2</v>
      </c>
      <c r="E188" s="131">
        <v>2</v>
      </c>
      <c r="F188" s="137">
        <v>10</v>
      </c>
      <c r="G188" s="137">
        <v>13</v>
      </c>
      <c r="H188" s="16"/>
      <c r="I188" s="176">
        <f t="shared" si="10"/>
        <v>3</v>
      </c>
      <c r="J188" s="177">
        <f t="shared" si="11"/>
        <v>0.3</v>
      </c>
      <c r="K188" s="53"/>
      <c r="L188" s="53"/>
    </row>
    <row r="189" spans="2:14" ht="12.75" x14ac:dyDescent="0.2">
      <c r="B189" s="316"/>
      <c r="C189" s="135" t="s">
        <v>103</v>
      </c>
      <c r="D189" s="136"/>
      <c r="E189" s="136"/>
      <c r="F189" s="142">
        <v>24</v>
      </c>
      <c r="G189" s="142">
        <v>23</v>
      </c>
      <c r="H189" s="16"/>
      <c r="I189" s="178">
        <f t="shared" si="10"/>
        <v>-1</v>
      </c>
      <c r="J189" s="179">
        <f t="shared" si="11"/>
        <v>-4.1666666666666664E-2</v>
      </c>
      <c r="K189" s="53"/>
      <c r="L189" s="53"/>
    </row>
    <row r="190" spans="2:14" ht="12.75" x14ac:dyDescent="0.2">
      <c r="B190" s="316"/>
      <c r="C190" s="140" t="s">
        <v>175</v>
      </c>
      <c r="D190" s="141">
        <v>1</v>
      </c>
      <c r="E190" s="141">
        <v>2</v>
      </c>
      <c r="F190" s="132"/>
      <c r="G190" s="132"/>
      <c r="H190" s="16"/>
      <c r="I190" s="167">
        <f t="shared" si="10"/>
        <v>0</v>
      </c>
      <c r="J190" s="168" t="e">
        <f t="shared" si="11"/>
        <v>#DIV/0!</v>
      </c>
      <c r="K190" s="53"/>
      <c r="L190" s="53"/>
    </row>
    <row r="191" spans="2:14" ht="12.75" x14ac:dyDescent="0.2">
      <c r="B191" s="316"/>
      <c r="C191" s="131"/>
      <c r="D191" s="131">
        <v>2</v>
      </c>
      <c r="E191" s="131">
        <v>2</v>
      </c>
      <c r="F191" s="137"/>
      <c r="G191" s="137"/>
      <c r="H191" s="16"/>
      <c r="I191" s="176">
        <f t="shared" si="10"/>
        <v>0</v>
      </c>
      <c r="J191" s="177" t="e">
        <f t="shared" si="11"/>
        <v>#DIV/0!</v>
      </c>
      <c r="K191" s="53"/>
      <c r="L191" s="53"/>
    </row>
    <row r="192" spans="2:14" ht="12.75" x14ac:dyDescent="0.2">
      <c r="B192" s="316"/>
      <c r="C192" s="135" t="s">
        <v>176</v>
      </c>
      <c r="D192" s="136"/>
      <c r="E192" s="136"/>
      <c r="F192" s="142">
        <f>F190+F191</f>
        <v>0</v>
      </c>
      <c r="G192" s="142">
        <f>G190+G191</f>
        <v>0</v>
      </c>
      <c r="H192" s="16"/>
      <c r="I192" s="178">
        <f t="shared" si="10"/>
        <v>0</v>
      </c>
      <c r="J192" s="179" t="e">
        <f t="shared" si="11"/>
        <v>#DIV/0!</v>
      </c>
      <c r="K192" s="53"/>
      <c r="L192" s="53"/>
    </row>
    <row r="193" spans="2:12" ht="12.75" x14ac:dyDescent="0.2">
      <c r="B193" s="315" t="s">
        <v>119</v>
      </c>
      <c r="C193" s="140"/>
      <c r="D193" s="141"/>
      <c r="E193" s="141"/>
      <c r="F193" s="172">
        <f>F189+F192+F186</f>
        <v>37</v>
      </c>
      <c r="G193" s="172">
        <f>G189+G192+G186</f>
        <v>33</v>
      </c>
      <c r="H193" s="16"/>
      <c r="I193" s="173">
        <f t="shared" si="10"/>
        <v>-4</v>
      </c>
      <c r="J193" s="174">
        <f t="shared" si="11"/>
        <v>-0.10810810810810811</v>
      </c>
      <c r="K193" s="53"/>
      <c r="L193" s="53"/>
    </row>
    <row r="194" spans="2:12" ht="11.25" customHeight="1" x14ac:dyDescent="0.2">
      <c r="B194" s="169" t="s">
        <v>110</v>
      </c>
      <c r="C194" s="170" t="s">
        <v>15</v>
      </c>
      <c r="D194" s="170">
        <v>1</v>
      </c>
      <c r="E194" s="170">
        <v>1</v>
      </c>
      <c r="F194" s="132">
        <v>899</v>
      </c>
      <c r="G194" s="132">
        <v>890</v>
      </c>
      <c r="H194" s="16"/>
      <c r="I194" s="167">
        <f t="shared" si="10"/>
        <v>-9</v>
      </c>
      <c r="J194" s="168">
        <f t="shared" si="11"/>
        <v>-1.0011123470522803E-2</v>
      </c>
      <c r="K194" s="53"/>
      <c r="L194" s="53"/>
    </row>
    <row r="195" spans="2:12" ht="12.75" x14ac:dyDescent="0.2">
      <c r="B195" s="314"/>
      <c r="C195" s="131" t="s">
        <v>104</v>
      </c>
      <c r="D195" s="131"/>
      <c r="E195" s="131"/>
      <c r="F195" s="142">
        <v>899</v>
      </c>
      <c r="G195" s="142">
        <v>890</v>
      </c>
      <c r="H195" s="16"/>
      <c r="I195" s="178">
        <f t="shared" si="10"/>
        <v>-9</v>
      </c>
      <c r="J195" s="179">
        <f t="shared" si="11"/>
        <v>-1.0011123470522803E-2</v>
      </c>
      <c r="K195" s="53"/>
      <c r="L195" s="53"/>
    </row>
    <row r="196" spans="2:12" ht="12.75" x14ac:dyDescent="0.2">
      <c r="B196" s="316"/>
      <c r="C196" s="140" t="s">
        <v>144</v>
      </c>
      <c r="D196" s="141">
        <v>1</v>
      </c>
      <c r="E196" s="141">
        <v>2</v>
      </c>
      <c r="F196" s="132">
        <v>652</v>
      </c>
      <c r="G196" s="132">
        <v>721</v>
      </c>
      <c r="H196" s="16"/>
      <c r="I196" s="167">
        <f t="shared" si="10"/>
        <v>69</v>
      </c>
      <c r="J196" s="168">
        <f t="shared" si="11"/>
        <v>0.10582822085889571</v>
      </c>
      <c r="K196" s="53"/>
      <c r="L196" s="53"/>
    </row>
    <row r="197" spans="2:12" ht="12.75" x14ac:dyDescent="0.2">
      <c r="B197" s="316"/>
      <c r="C197" s="131"/>
      <c r="D197" s="131">
        <v>2</v>
      </c>
      <c r="E197" s="131">
        <v>2</v>
      </c>
      <c r="F197" s="137">
        <v>524</v>
      </c>
      <c r="G197" s="137">
        <v>526</v>
      </c>
      <c r="H197" s="16"/>
      <c r="I197" s="176">
        <f t="shared" si="10"/>
        <v>2</v>
      </c>
      <c r="J197" s="177">
        <f t="shared" si="11"/>
        <v>3.8167938931297708E-3</v>
      </c>
      <c r="K197" s="53"/>
      <c r="L197" s="53"/>
    </row>
    <row r="198" spans="2:12" ht="12.75" x14ac:dyDescent="0.2">
      <c r="B198" s="316"/>
      <c r="C198" s="135" t="s">
        <v>145</v>
      </c>
      <c r="D198" s="136"/>
      <c r="E198" s="136"/>
      <c r="F198" s="142">
        <v>1176</v>
      </c>
      <c r="G198" s="142">
        <v>1247</v>
      </c>
      <c r="H198" s="16"/>
      <c r="I198" s="178">
        <f t="shared" si="10"/>
        <v>71</v>
      </c>
      <c r="J198" s="179">
        <f t="shared" si="11"/>
        <v>6.0374149659863943E-2</v>
      </c>
      <c r="K198" s="53"/>
      <c r="L198" s="53"/>
    </row>
    <row r="199" spans="2:12" ht="12.75" x14ac:dyDescent="0.2">
      <c r="B199" s="316"/>
      <c r="C199" s="140" t="s">
        <v>146</v>
      </c>
      <c r="D199" s="141">
        <v>1</v>
      </c>
      <c r="E199" s="141">
        <v>2</v>
      </c>
      <c r="F199" s="132">
        <v>810</v>
      </c>
      <c r="G199" s="132">
        <v>818</v>
      </c>
      <c r="H199" s="16"/>
      <c r="I199" s="167">
        <f t="shared" si="10"/>
        <v>8</v>
      </c>
      <c r="J199" s="168">
        <f t="shared" si="11"/>
        <v>9.876543209876543E-3</v>
      </c>
      <c r="K199" s="53"/>
      <c r="L199" s="53"/>
    </row>
    <row r="200" spans="2:12" ht="12.75" x14ac:dyDescent="0.2">
      <c r="B200" s="316"/>
      <c r="C200" s="131"/>
      <c r="D200" s="131">
        <v>2</v>
      </c>
      <c r="E200" s="131">
        <v>2</v>
      </c>
      <c r="F200" s="137">
        <v>712</v>
      </c>
      <c r="G200" s="137">
        <v>712</v>
      </c>
      <c r="H200" s="16"/>
      <c r="I200" s="176">
        <f t="shared" si="10"/>
        <v>0</v>
      </c>
      <c r="J200" s="177">
        <f t="shared" si="11"/>
        <v>0</v>
      </c>
      <c r="K200" s="53"/>
      <c r="L200" s="53"/>
    </row>
    <row r="201" spans="2:12" ht="12.75" x14ac:dyDescent="0.2">
      <c r="B201" s="316"/>
      <c r="C201" s="135" t="s">
        <v>147</v>
      </c>
      <c r="D201" s="136"/>
      <c r="E201" s="136"/>
      <c r="F201" s="142">
        <v>1522</v>
      </c>
      <c r="G201" s="142">
        <v>1530</v>
      </c>
      <c r="H201" s="16"/>
      <c r="I201" s="178">
        <f t="shared" si="10"/>
        <v>8</v>
      </c>
      <c r="J201" s="179">
        <f t="shared" si="11"/>
        <v>5.2562417871222077E-3</v>
      </c>
      <c r="K201" s="53"/>
      <c r="L201" s="53"/>
    </row>
    <row r="202" spans="2:12" ht="12.75" x14ac:dyDescent="0.2">
      <c r="B202" s="315" t="s">
        <v>120</v>
      </c>
      <c r="C202" s="140"/>
      <c r="D202" s="141"/>
      <c r="E202" s="141"/>
      <c r="F202" s="183">
        <v>3597</v>
      </c>
      <c r="G202" s="183">
        <v>3667</v>
      </c>
      <c r="H202" s="16"/>
      <c r="I202" s="184">
        <f t="shared" si="10"/>
        <v>70</v>
      </c>
      <c r="J202" s="185">
        <f t="shared" si="11"/>
        <v>1.9460661662496524E-2</v>
      </c>
      <c r="K202" s="53"/>
      <c r="L202" s="53"/>
    </row>
    <row r="203" spans="2:12" ht="11.25" customHeight="1" x14ac:dyDescent="0.2">
      <c r="B203" s="180" t="s">
        <v>40</v>
      </c>
      <c r="C203" s="181" t="s">
        <v>148</v>
      </c>
      <c r="D203" s="181">
        <v>1</v>
      </c>
      <c r="E203" s="182">
        <v>2</v>
      </c>
      <c r="F203" s="137">
        <v>283</v>
      </c>
      <c r="G203" s="137">
        <v>231</v>
      </c>
      <c r="H203" s="16"/>
      <c r="I203" s="176">
        <f t="shared" si="10"/>
        <v>-52</v>
      </c>
      <c r="J203" s="177">
        <f t="shared" si="11"/>
        <v>-0.18374558303886926</v>
      </c>
      <c r="K203" s="53"/>
      <c r="L203" s="53"/>
    </row>
    <row r="204" spans="2:12" ht="12.75" x14ac:dyDescent="0.2">
      <c r="B204" s="314"/>
      <c r="C204" s="136"/>
      <c r="D204" s="136">
        <v>2</v>
      </c>
      <c r="E204" s="136">
        <v>2</v>
      </c>
      <c r="F204" s="137">
        <v>240</v>
      </c>
      <c r="G204" s="137">
        <v>211</v>
      </c>
      <c r="H204" s="16"/>
      <c r="I204" s="176">
        <f t="shared" si="10"/>
        <v>-29</v>
      </c>
      <c r="J204" s="177">
        <f t="shared" si="11"/>
        <v>-0.12083333333333333</v>
      </c>
      <c r="K204" s="53"/>
      <c r="L204" s="53"/>
    </row>
    <row r="205" spans="2:12" ht="12.75" x14ac:dyDescent="0.2">
      <c r="B205" s="316"/>
      <c r="C205" s="135"/>
      <c r="D205" s="136">
        <v>1</v>
      </c>
      <c r="E205" s="136">
        <v>1</v>
      </c>
      <c r="F205" s="132"/>
      <c r="G205" s="132"/>
      <c r="H205" s="16"/>
      <c r="I205" s="167">
        <f t="shared" si="10"/>
        <v>0</v>
      </c>
      <c r="J205" s="168" t="e">
        <f t="shared" si="11"/>
        <v>#DIV/0!</v>
      </c>
      <c r="K205" s="53"/>
      <c r="L205" s="53"/>
    </row>
    <row r="206" spans="2:12" ht="12.75" x14ac:dyDescent="0.2">
      <c r="B206" s="316"/>
      <c r="C206" s="136" t="s">
        <v>149</v>
      </c>
      <c r="D206" s="131"/>
      <c r="E206" s="131"/>
      <c r="F206" s="188">
        <f>F203+F204+F205</f>
        <v>523</v>
      </c>
      <c r="G206" s="188">
        <f>G203+G204+G205</f>
        <v>442</v>
      </c>
      <c r="H206" s="16"/>
      <c r="I206" s="189">
        <f t="shared" si="10"/>
        <v>-81</v>
      </c>
      <c r="J206" s="190">
        <f t="shared" si="11"/>
        <v>-0.15487571701720843</v>
      </c>
      <c r="K206" s="53"/>
      <c r="L206" s="53"/>
    </row>
    <row r="207" spans="2:12" ht="12.75" x14ac:dyDescent="0.2">
      <c r="B207" s="316"/>
      <c r="C207" s="186" t="s">
        <v>150</v>
      </c>
      <c r="D207" s="187">
        <v>1</v>
      </c>
      <c r="E207" s="187">
        <v>2</v>
      </c>
      <c r="F207" s="137"/>
      <c r="G207" s="137"/>
      <c r="H207" s="16"/>
      <c r="I207" s="176">
        <f t="shared" si="10"/>
        <v>0</v>
      </c>
      <c r="J207" s="177" t="e">
        <f t="shared" si="11"/>
        <v>#DIV/0!</v>
      </c>
      <c r="K207" s="53"/>
      <c r="L207" s="53"/>
    </row>
    <row r="208" spans="2:12" ht="12.75" x14ac:dyDescent="0.2">
      <c r="B208" s="316"/>
      <c r="C208" s="191"/>
      <c r="D208" s="136">
        <v>2</v>
      </c>
      <c r="E208" s="136">
        <v>2</v>
      </c>
      <c r="F208" s="137"/>
      <c r="G208" s="137"/>
      <c r="H208" s="16"/>
      <c r="I208" s="176">
        <f t="shared" si="10"/>
        <v>0</v>
      </c>
      <c r="J208" s="177" t="e">
        <f t="shared" si="11"/>
        <v>#DIV/0!</v>
      </c>
      <c r="K208" s="53"/>
      <c r="L208" s="53"/>
    </row>
    <row r="209" spans="2:12" ht="12.75" x14ac:dyDescent="0.2">
      <c r="B209" s="316"/>
      <c r="C209" s="192"/>
      <c r="D209" s="136">
        <v>1</v>
      </c>
      <c r="E209" s="136">
        <v>1</v>
      </c>
      <c r="F209" s="132"/>
      <c r="G209" s="132"/>
      <c r="H209" s="16"/>
      <c r="I209" s="167">
        <f t="shared" si="10"/>
        <v>0</v>
      </c>
      <c r="J209" s="168" t="e">
        <f t="shared" si="11"/>
        <v>#DIV/0!</v>
      </c>
      <c r="K209" s="53"/>
      <c r="L209" s="53"/>
    </row>
    <row r="210" spans="2:12" ht="12.75" x14ac:dyDescent="0.2">
      <c r="B210" s="316"/>
      <c r="C210" s="193" t="s">
        <v>151</v>
      </c>
      <c r="D210" s="131"/>
      <c r="E210" s="131"/>
      <c r="F210" s="188">
        <f>F207+F208+F209</f>
        <v>0</v>
      </c>
      <c r="G210" s="188">
        <f>G207+G208+G209</f>
        <v>0</v>
      </c>
      <c r="H210" s="16"/>
      <c r="I210" s="178">
        <f t="shared" si="10"/>
        <v>0</v>
      </c>
      <c r="J210" s="179" t="e">
        <f t="shared" si="11"/>
        <v>#DIV/0!</v>
      </c>
      <c r="K210" s="53"/>
      <c r="L210" s="53"/>
    </row>
    <row r="211" spans="2:12" ht="12.75" x14ac:dyDescent="0.2">
      <c r="B211" s="315" t="s">
        <v>102</v>
      </c>
      <c r="C211" s="194"/>
      <c r="D211" s="141"/>
      <c r="E211" s="141"/>
      <c r="F211" s="172">
        <f>F210+F206</f>
        <v>523</v>
      </c>
      <c r="G211" s="172">
        <f>G210+G206</f>
        <v>442</v>
      </c>
      <c r="H211" s="16"/>
      <c r="I211" s="173">
        <f t="shared" si="10"/>
        <v>-81</v>
      </c>
      <c r="J211" s="174">
        <f t="shared" si="11"/>
        <v>-0.15487571701720843</v>
      </c>
      <c r="K211" s="53"/>
      <c r="L211" s="53"/>
    </row>
    <row r="212" spans="2:12" ht="12.75" x14ac:dyDescent="0.2">
      <c r="B212" s="169" t="s">
        <v>96</v>
      </c>
      <c r="C212" s="170"/>
      <c r="D212" s="170"/>
      <c r="E212" s="170"/>
      <c r="F212" s="115">
        <f>F211+F202+F193+F185</f>
        <v>5667</v>
      </c>
      <c r="G212" s="115">
        <v>5706</v>
      </c>
      <c r="H212" s="72"/>
      <c r="I212" s="197">
        <f t="shared" si="10"/>
        <v>39</v>
      </c>
      <c r="J212" s="107">
        <f t="shared" si="11"/>
        <v>6.8819481206987823E-3</v>
      </c>
      <c r="K212" s="53"/>
      <c r="L212" s="53"/>
    </row>
    <row r="213" spans="2:12" ht="12.75" x14ac:dyDescent="0.2">
      <c r="B213" s="53"/>
      <c r="C213" s="53"/>
      <c r="D213" s="53"/>
      <c r="E213" s="53"/>
      <c r="F213" s="53"/>
      <c r="G213" s="53"/>
      <c r="H213" s="53"/>
      <c r="I213" s="53"/>
      <c r="J213" s="53"/>
      <c r="K213" s="53"/>
      <c r="L213" s="53"/>
    </row>
    <row r="214" spans="2:12" ht="12.75" x14ac:dyDescent="0.2">
      <c r="B214" s="53"/>
      <c r="C214" s="53"/>
      <c r="D214" s="53"/>
      <c r="E214" s="53"/>
      <c r="F214" s="53"/>
      <c r="G214" s="53"/>
      <c r="H214" s="53"/>
      <c r="I214" s="53"/>
      <c r="J214" s="53"/>
      <c r="K214" s="53"/>
      <c r="L214" s="53"/>
    </row>
    <row r="215" spans="2:12" ht="12.75" x14ac:dyDescent="0.2">
      <c r="B215" s="53"/>
      <c r="C215" s="53"/>
      <c r="D215" s="53"/>
      <c r="E215" s="53"/>
      <c r="F215" s="53"/>
      <c r="G215" s="53"/>
      <c r="H215" s="53"/>
      <c r="I215" s="53"/>
      <c r="J215" s="53"/>
      <c r="K215" s="53"/>
      <c r="L215" s="53"/>
    </row>
    <row r="216" spans="2:12" ht="12.75" x14ac:dyDescent="0.2">
      <c r="B216" s="53"/>
      <c r="C216" s="53"/>
      <c r="D216" s="53"/>
      <c r="E216" s="53"/>
      <c r="F216" s="53"/>
      <c r="G216" s="53"/>
      <c r="H216" s="53"/>
      <c r="I216" s="53"/>
      <c r="J216" s="53"/>
      <c r="K216" s="53"/>
      <c r="L216" s="53"/>
    </row>
    <row r="217" spans="2:12" ht="12.75" x14ac:dyDescent="0.2">
      <c r="B217" s="53"/>
      <c r="C217" s="53"/>
      <c r="D217" s="53"/>
      <c r="E217" s="53"/>
      <c r="F217" s="53"/>
      <c r="G217" s="53"/>
      <c r="H217" s="53"/>
      <c r="I217" s="53"/>
      <c r="J217" s="53"/>
      <c r="K217" s="53"/>
      <c r="L217" s="53"/>
    </row>
    <row r="218" spans="2:12" ht="12.75" x14ac:dyDescent="0.2">
      <c r="B218" s="53"/>
      <c r="C218" s="53"/>
      <c r="D218" s="53"/>
      <c r="E218" s="53"/>
      <c r="F218" s="53"/>
      <c r="G218" s="53"/>
      <c r="H218" s="53"/>
      <c r="I218" s="53"/>
      <c r="J218" s="53"/>
      <c r="K218" s="53"/>
      <c r="L218" s="53"/>
    </row>
    <row r="219" spans="2:12" ht="12.75" x14ac:dyDescent="0.2">
      <c r="B219" s="53"/>
      <c r="C219" s="53"/>
      <c r="D219" s="53"/>
      <c r="E219" s="53"/>
      <c r="F219" s="53"/>
      <c r="G219" s="53"/>
      <c r="H219" s="53"/>
      <c r="I219" s="53"/>
      <c r="J219" s="53"/>
      <c r="K219" s="53"/>
      <c r="L219" s="53"/>
    </row>
    <row r="220" spans="2:12" ht="12.75" x14ac:dyDescent="0.2">
      <c r="B220" s="53"/>
      <c r="C220" s="53"/>
      <c r="D220" s="53"/>
      <c r="E220" s="53"/>
      <c r="F220" s="53"/>
      <c r="G220" s="53"/>
      <c r="H220" s="53"/>
      <c r="I220" s="53"/>
      <c r="J220" s="53"/>
      <c r="K220" s="53"/>
      <c r="L220" s="53"/>
    </row>
    <row r="221" spans="2:12" ht="12.75" x14ac:dyDescent="0.2">
      <c r="B221" s="53"/>
      <c r="C221" s="53"/>
      <c r="D221" s="53"/>
      <c r="E221" s="53"/>
      <c r="F221" s="53"/>
      <c r="G221" s="53"/>
      <c r="H221" s="53"/>
      <c r="I221" s="53"/>
      <c r="J221" s="53"/>
      <c r="K221" s="53"/>
      <c r="L221" s="53"/>
    </row>
    <row r="222" spans="2:12" ht="12.75" x14ac:dyDescent="0.2">
      <c r="B222" s="53"/>
      <c r="C222" s="53"/>
      <c r="D222" s="53"/>
      <c r="E222" s="53"/>
      <c r="F222" s="53"/>
      <c r="G222" s="53"/>
      <c r="H222" s="53"/>
      <c r="I222" s="53"/>
      <c r="J222" s="53"/>
      <c r="K222" s="53"/>
      <c r="L222" s="53"/>
    </row>
    <row r="223" spans="2:12" ht="12.75" x14ac:dyDescent="0.2">
      <c r="B223" s="53"/>
      <c r="C223" s="53"/>
      <c r="D223" s="53"/>
      <c r="E223" s="53"/>
      <c r="F223" s="53"/>
      <c r="G223" s="53"/>
      <c r="H223" s="53"/>
      <c r="I223" s="53"/>
      <c r="J223" s="53"/>
      <c r="K223" s="53"/>
      <c r="L223" s="53"/>
    </row>
  </sheetData>
  <mergeCells count="36">
    <mergeCell ref="B187:B193"/>
    <mergeCell ref="B195:B202"/>
    <mergeCell ref="B204:B211"/>
    <mergeCell ref="D184:E184"/>
    <mergeCell ref="B111:B112"/>
    <mergeCell ref="D111:E111"/>
    <mergeCell ref="D112:E112"/>
    <mergeCell ref="B114:B120"/>
    <mergeCell ref="B122:B129"/>
    <mergeCell ref="B131:B138"/>
    <mergeCell ref="B184:B185"/>
    <mergeCell ref="D185:E185"/>
    <mergeCell ref="B147:B148"/>
    <mergeCell ref="D147:E147"/>
    <mergeCell ref="D148:E148"/>
    <mergeCell ref="B150:B156"/>
    <mergeCell ref="B167:B174"/>
    <mergeCell ref="D7:E7"/>
    <mergeCell ref="D8:E8"/>
    <mergeCell ref="B10:B16"/>
    <mergeCell ref="B18:B25"/>
    <mergeCell ref="B27:B34"/>
    <mergeCell ref="B7:B8"/>
    <mergeCell ref="B79:B85"/>
    <mergeCell ref="B87:B94"/>
    <mergeCell ref="B96:B103"/>
    <mergeCell ref="D42:E42"/>
    <mergeCell ref="B44:B50"/>
    <mergeCell ref="B52:B59"/>
    <mergeCell ref="B61:B68"/>
    <mergeCell ref="B76:B77"/>
    <mergeCell ref="D76:E76"/>
    <mergeCell ref="D77:E77"/>
    <mergeCell ref="B41:B42"/>
    <mergeCell ref="D41:E41"/>
    <mergeCell ref="B158:B165"/>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&amp;L&amp;7DGER-DAT
Pôle des statistiques, des données numériques et du système d'information&amp;C&amp;8&amp;D&amp;R&amp;7&amp;P/&amp;N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T231"/>
  <sheetViews>
    <sheetView workbookViewId="0"/>
  </sheetViews>
  <sheetFormatPr baseColWidth="10" defaultRowHeight="11.25" x14ac:dyDescent="0.2"/>
  <cols>
    <col min="1" max="1" width="11.42578125" style="1"/>
    <col min="2" max="2" width="24.7109375" style="1" customWidth="1"/>
    <col min="3" max="3" width="11.42578125" style="18"/>
    <col min="4" max="4" width="11.42578125" style="1"/>
    <col min="5" max="5" width="50.28515625" style="21" customWidth="1"/>
    <col min="6" max="10" width="11.42578125" style="18"/>
    <col min="11" max="11" width="1.7109375" style="1" customWidth="1"/>
    <col min="12" max="16" width="11.42578125" style="18"/>
    <col min="17" max="20" width="11.42578125" style="23"/>
    <col min="21" max="16384" width="11.42578125" style="1"/>
  </cols>
  <sheetData>
    <row r="2" spans="1:20" ht="15.75" x14ac:dyDescent="0.2">
      <c r="A2" s="69" t="s">
        <v>321</v>
      </c>
      <c r="B2" s="202"/>
      <c r="C2" s="203"/>
      <c r="D2" s="202"/>
      <c r="E2" s="204"/>
      <c r="F2" s="203"/>
      <c r="G2" s="203"/>
      <c r="H2" s="203"/>
      <c r="I2" s="203"/>
      <c r="J2" s="203"/>
      <c r="K2" s="202"/>
      <c r="L2" s="203"/>
      <c r="M2" s="203"/>
      <c r="N2" s="203"/>
      <c r="O2" s="203"/>
      <c r="P2" s="203"/>
      <c r="Q2" s="205"/>
      <c r="R2" s="205"/>
      <c r="S2" s="205"/>
      <c r="T2" s="205"/>
    </row>
    <row r="5" spans="1:20" ht="12.75" x14ac:dyDescent="0.2">
      <c r="A5" s="53"/>
      <c r="B5" s="53"/>
      <c r="C5" s="78"/>
      <c r="D5" s="53"/>
      <c r="E5" s="206"/>
      <c r="F5" s="317" t="s">
        <v>253</v>
      </c>
      <c r="G5" s="317"/>
      <c r="H5" s="317"/>
      <c r="I5" s="317"/>
      <c r="J5" s="317"/>
      <c r="K5" s="53"/>
      <c r="L5" s="317" t="s">
        <v>107</v>
      </c>
      <c r="M5" s="317"/>
      <c r="N5" s="317"/>
      <c r="O5" s="317"/>
      <c r="P5" s="53"/>
      <c r="Q5" s="318" t="s">
        <v>254</v>
      </c>
      <c r="R5" s="318"/>
      <c r="S5" s="318"/>
      <c r="T5" s="318"/>
    </row>
    <row r="6" spans="1:20" ht="12.75" x14ac:dyDescent="0.2">
      <c r="A6" s="53"/>
      <c r="B6" s="53"/>
      <c r="C6" s="207" t="s">
        <v>105</v>
      </c>
      <c r="D6" s="207" t="s">
        <v>106</v>
      </c>
      <c r="E6" s="207" t="s">
        <v>187</v>
      </c>
      <c r="F6" s="207" t="s">
        <v>200</v>
      </c>
      <c r="G6" s="207" t="s">
        <v>201</v>
      </c>
      <c r="H6" s="207" t="s">
        <v>202</v>
      </c>
      <c r="I6" s="207" t="s">
        <v>203</v>
      </c>
      <c r="J6" s="207" t="s">
        <v>291</v>
      </c>
      <c r="K6" s="53"/>
      <c r="L6" s="207" t="s">
        <v>255</v>
      </c>
      <c r="M6" s="207" t="s">
        <v>256</v>
      </c>
      <c r="N6" s="207" t="s">
        <v>257</v>
      </c>
      <c r="O6" s="207" t="s">
        <v>292</v>
      </c>
      <c r="P6" s="53"/>
      <c r="Q6" s="208" t="s">
        <v>255</v>
      </c>
      <c r="R6" s="208" t="s">
        <v>256</v>
      </c>
      <c r="S6" s="208" t="s">
        <v>257</v>
      </c>
      <c r="T6" s="208" t="s">
        <v>292</v>
      </c>
    </row>
    <row r="7" spans="1:20" ht="12.75" x14ac:dyDescent="0.2">
      <c r="A7" s="319" t="s">
        <v>112</v>
      </c>
      <c r="B7" s="319" t="s">
        <v>3</v>
      </c>
      <c r="C7" s="209">
        <v>1</v>
      </c>
      <c r="D7" s="319">
        <v>2</v>
      </c>
      <c r="E7" s="210" t="s">
        <v>177</v>
      </c>
      <c r="F7" s="211">
        <v>9055</v>
      </c>
      <c r="G7" s="211">
        <v>10398</v>
      </c>
      <c r="H7" s="211">
        <v>10716</v>
      </c>
      <c r="I7" s="211">
        <v>10390</v>
      </c>
      <c r="J7" s="211">
        <v>10829</v>
      </c>
      <c r="K7" s="212"/>
      <c r="L7" s="211">
        <f>G7-F7</f>
        <v>1343</v>
      </c>
      <c r="M7" s="211">
        <f>H7-G7</f>
        <v>318</v>
      </c>
      <c r="N7" s="211">
        <f>I7-H7</f>
        <v>-326</v>
      </c>
      <c r="O7" s="211">
        <f>J7-I7</f>
        <v>439</v>
      </c>
      <c r="P7" s="212"/>
      <c r="Q7" s="213">
        <f t="shared" ref="Q7:T12" si="0">L7/F7</f>
        <v>0.14831584759801214</v>
      </c>
      <c r="R7" s="213">
        <f t="shared" si="0"/>
        <v>3.0582804385458743E-2</v>
      </c>
      <c r="S7" s="213">
        <f t="shared" si="0"/>
        <v>-3.0421799178798059E-2</v>
      </c>
      <c r="T7" s="213">
        <f t="shared" si="0"/>
        <v>4.225216554379211E-2</v>
      </c>
    </row>
    <row r="8" spans="1:20" ht="12.75" x14ac:dyDescent="0.2">
      <c r="A8" s="320"/>
      <c r="B8" s="320"/>
      <c r="C8" s="209">
        <v>2</v>
      </c>
      <c r="D8" s="321">
        <v>2</v>
      </c>
      <c r="E8" s="210" t="s">
        <v>178</v>
      </c>
      <c r="F8" s="211">
        <v>17951</v>
      </c>
      <c r="G8" s="211">
        <v>19006</v>
      </c>
      <c r="H8" s="211">
        <v>20344</v>
      </c>
      <c r="I8" s="211">
        <v>20493</v>
      </c>
      <c r="J8" s="211">
        <v>21236</v>
      </c>
      <c r="K8" s="53"/>
      <c r="L8" s="211">
        <f t="shared" ref="L8:L71" si="1">G8-F8</f>
        <v>1055</v>
      </c>
      <c r="M8" s="211">
        <f t="shared" ref="M8:M71" si="2">H8-G8</f>
        <v>1338</v>
      </c>
      <c r="N8" s="211">
        <f t="shared" ref="N8:N71" si="3">I8-H8</f>
        <v>149</v>
      </c>
      <c r="O8" s="211">
        <f t="shared" ref="O8:O71" si="4">J8-I8</f>
        <v>743</v>
      </c>
      <c r="P8" s="53"/>
      <c r="Q8" s="213">
        <f t="shared" si="0"/>
        <v>5.8771099103114031E-2</v>
      </c>
      <c r="R8" s="213">
        <f t="shared" si="0"/>
        <v>7.0398821424813213E-2</v>
      </c>
      <c r="S8" s="213">
        <f t="shared" si="0"/>
        <v>7.3240267400707824E-3</v>
      </c>
      <c r="T8" s="213">
        <f t="shared" si="0"/>
        <v>3.6256282633094231E-2</v>
      </c>
    </row>
    <row r="9" spans="1:20" ht="12.75" customHeight="1" x14ac:dyDescent="0.2">
      <c r="A9" s="320"/>
      <c r="B9" s="322" t="s">
        <v>261</v>
      </c>
      <c r="C9" s="323"/>
      <c r="D9" s="323"/>
      <c r="E9" s="323"/>
      <c r="F9" s="214">
        <v>27006</v>
      </c>
      <c r="G9" s="214">
        <v>29404</v>
      </c>
      <c r="H9" s="214">
        <v>31060</v>
      </c>
      <c r="I9" s="214">
        <v>30883</v>
      </c>
      <c r="J9" s="214">
        <v>32065</v>
      </c>
      <c r="K9" s="53"/>
      <c r="L9" s="214">
        <f t="shared" si="1"/>
        <v>2398</v>
      </c>
      <c r="M9" s="214">
        <f t="shared" si="2"/>
        <v>1656</v>
      </c>
      <c r="N9" s="214">
        <f t="shared" si="3"/>
        <v>-177</v>
      </c>
      <c r="O9" s="214">
        <f t="shared" si="4"/>
        <v>1182</v>
      </c>
      <c r="P9" s="53"/>
      <c r="Q9" s="215">
        <f t="shared" si="0"/>
        <v>8.8795082574242762E-2</v>
      </c>
      <c r="R9" s="215">
        <f t="shared" si="0"/>
        <v>5.6318868181199834E-2</v>
      </c>
      <c r="S9" s="215">
        <f t="shared" si="0"/>
        <v>-5.6986477784932389E-3</v>
      </c>
      <c r="T9" s="215">
        <f t="shared" si="0"/>
        <v>3.8273483793672895E-2</v>
      </c>
    </row>
    <row r="10" spans="1:20" ht="12.75" customHeight="1" x14ac:dyDescent="0.2">
      <c r="A10" s="324" t="s">
        <v>118</v>
      </c>
      <c r="B10" s="325"/>
      <c r="C10" s="325"/>
      <c r="D10" s="325"/>
      <c r="E10" s="325"/>
      <c r="F10" s="216">
        <v>27006</v>
      </c>
      <c r="G10" s="216">
        <v>29404</v>
      </c>
      <c r="H10" s="216">
        <v>31060</v>
      </c>
      <c r="I10" s="216">
        <v>30883</v>
      </c>
      <c r="J10" s="216">
        <v>32065</v>
      </c>
      <c r="K10" s="53"/>
      <c r="L10" s="216">
        <f t="shared" si="1"/>
        <v>2398</v>
      </c>
      <c r="M10" s="216">
        <f t="shared" si="2"/>
        <v>1656</v>
      </c>
      <c r="N10" s="216">
        <f t="shared" si="3"/>
        <v>-177</v>
      </c>
      <c r="O10" s="216">
        <f t="shared" si="4"/>
        <v>1182</v>
      </c>
      <c r="P10" s="53"/>
      <c r="Q10" s="217">
        <f t="shared" si="0"/>
        <v>8.8795082574242762E-2</v>
      </c>
      <c r="R10" s="217">
        <f t="shared" si="0"/>
        <v>5.6318868181199834E-2</v>
      </c>
      <c r="S10" s="217">
        <f t="shared" si="0"/>
        <v>-5.6986477784932389E-3</v>
      </c>
      <c r="T10" s="217">
        <f t="shared" si="0"/>
        <v>3.8273483793672895E-2</v>
      </c>
    </row>
    <row r="11" spans="1:20" ht="11.25" customHeight="1" x14ac:dyDescent="0.2">
      <c r="A11" s="319" t="s">
        <v>111</v>
      </c>
      <c r="B11" s="209" t="s">
        <v>12</v>
      </c>
      <c r="C11" s="209">
        <v>1</v>
      </c>
      <c r="D11" s="209">
        <v>1</v>
      </c>
      <c r="E11" s="210" t="s">
        <v>13</v>
      </c>
      <c r="F11" s="211">
        <v>8300</v>
      </c>
      <c r="G11" s="211">
        <v>8908</v>
      </c>
      <c r="H11" s="211">
        <v>8553</v>
      </c>
      <c r="I11" s="211">
        <v>8785</v>
      </c>
      <c r="J11" s="211">
        <v>8815</v>
      </c>
      <c r="K11" s="53"/>
      <c r="L11" s="211">
        <f t="shared" si="1"/>
        <v>608</v>
      </c>
      <c r="M11" s="211">
        <f t="shared" si="2"/>
        <v>-355</v>
      </c>
      <c r="N11" s="211">
        <f t="shared" si="3"/>
        <v>232</v>
      </c>
      <c r="O11" s="211">
        <f t="shared" si="4"/>
        <v>30</v>
      </c>
      <c r="P11" s="53"/>
      <c r="Q11" s="213">
        <f t="shared" si="0"/>
        <v>7.3253012048192775E-2</v>
      </c>
      <c r="R11" s="213">
        <f t="shared" si="0"/>
        <v>-3.9851818590031431E-2</v>
      </c>
      <c r="S11" s="213">
        <f t="shared" si="0"/>
        <v>2.7124985385244944E-2</v>
      </c>
      <c r="T11" s="213">
        <f t="shared" si="0"/>
        <v>3.4149117814456461E-3</v>
      </c>
    </row>
    <row r="12" spans="1:20" ht="12.75" customHeight="1" x14ac:dyDescent="0.2">
      <c r="A12" s="320"/>
      <c r="B12" s="322" t="s">
        <v>262</v>
      </c>
      <c r="C12" s="323"/>
      <c r="D12" s="323"/>
      <c r="E12" s="323"/>
      <c r="F12" s="214">
        <v>8300</v>
      </c>
      <c r="G12" s="214">
        <v>8908</v>
      </c>
      <c r="H12" s="214">
        <v>8553</v>
      </c>
      <c r="I12" s="214">
        <v>8785</v>
      </c>
      <c r="J12" s="214">
        <v>8815</v>
      </c>
      <c r="K12" s="53"/>
      <c r="L12" s="214">
        <f t="shared" si="1"/>
        <v>608</v>
      </c>
      <c r="M12" s="214">
        <f t="shared" si="2"/>
        <v>-355</v>
      </c>
      <c r="N12" s="214">
        <f t="shared" si="3"/>
        <v>232</v>
      </c>
      <c r="O12" s="214">
        <f t="shared" si="4"/>
        <v>30</v>
      </c>
      <c r="P12" s="53"/>
      <c r="Q12" s="215">
        <f t="shared" si="0"/>
        <v>7.3253012048192775E-2</v>
      </c>
      <c r="R12" s="215">
        <f t="shared" si="0"/>
        <v>-3.9851818590031431E-2</v>
      </c>
      <c r="S12" s="215">
        <f t="shared" si="0"/>
        <v>2.7124985385244944E-2</v>
      </c>
      <c r="T12" s="215">
        <f t="shared" si="0"/>
        <v>3.4149117814456461E-3</v>
      </c>
    </row>
    <row r="13" spans="1:20" ht="12.75" x14ac:dyDescent="0.2">
      <c r="A13" s="320"/>
      <c r="B13" s="319" t="s">
        <v>10</v>
      </c>
      <c r="C13" s="319">
        <v>1</v>
      </c>
      <c r="D13" s="319">
        <v>2</v>
      </c>
      <c r="E13" s="210" t="s">
        <v>179</v>
      </c>
      <c r="F13" s="211">
        <v>5194</v>
      </c>
      <c r="G13" s="211">
        <v>5319</v>
      </c>
      <c r="H13" s="211">
        <v>5535</v>
      </c>
      <c r="I13" s="211">
        <v>5326</v>
      </c>
      <c r="J13" s="211">
        <v>5279</v>
      </c>
      <c r="K13" s="53"/>
      <c r="L13" s="211">
        <f t="shared" si="1"/>
        <v>125</v>
      </c>
      <c r="M13" s="211">
        <f t="shared" si="2"/>
        <v>216</v>
      </c>
      <c r="N13" s="211">
        <f t="shared" si="3"/>
        <v>-209</v>
      </c>
      <c r="O13" s="211">
        <f t="shared" si="4"/>
        <v>-47</v>
      </c>
      <c r="P13" s="53"/>
      <c r="Q13" s="213">
        <f t="shared" ref="Q13:Q76" si="5">L13/F13</f>
        <v>2.4066230265691182E-2</v>
      </c>
      <c r="R13" s="213">
        <f t="shared" ref="R13:R76" si="6">M13/G13</f>
        <v>4.060913705583756E-2</v>
      </c>
      <c r="S13" s="213">
        <f t="shared" ref="S13:S76" si="7">N13/H13</f>
        <v>-3.7759710930442635E-2</v>
      </c>
      <c r="T13" s="213">
        <f t="shared" ref="T13:T76" si="8">O13/I13</f>
        <v>-8.8246338715734143E-3</v>
      </c>
    </row>
    <row r="14" spans="1:20" ht="12.75" x14ac:dyDescent="0.2">
      <c r="A14" s="320"/>
      <c r="B14" s="320"/>
      <c r="C14" s="321"/>
      <c r="D14" s="321"/>
      <c r="E14" s="210" t="s">
        <v>180</v>
      </c>
      <c r="F14" s="211">
        <v>162</v>
      </c>
      <c r="G14" s="211">
        <v>147</v>
      </c>
      <c r="H14" s="211">
        <v>150</v>
      </c>
      <c r="I14" s="211">
        <v>136</v>
      </c>
      <c r="J14" s="211">
        <v>149</v>
      </c>
      <c r="K14" s="53"/>
      <c r="L14" s="211">
        <f t="shared" si="1"/>
        <v>-15</v>
      </c>
      <c r="M14" s="211">
        <f t="shared" si="2"/>
        <v>3</v>
      </c>
      <c r="N14" s="211">
        <f t="shared" si="3"/>
        <v>-14</v>
      </c>
      <c r="O14" s="211">
        <f t="shared" si="4"/>
        <v>13</v>
      </c>
      <c r="P14" s="53"/>
      <c r="Q14" s="213">
        <f t="shared" si="5"/>
        <v>-9.2592592592592587E-2</v>
      </c>
      <c r="R14" s="213">
        <f t="shared" si="6"/>
        <v>2.0408163265306121E-2</v>
      </c>
      <c r="S14" s="213">
        <f t="shared" si="7"/>
        <v>-9.3333333333333338E-2</v>
      </c>
      <c r="T14" s="213">
        <f t="shared" si="8"/>
        <v>9.5588235294117641E-2</v>
      </c>
    </row>
    <row r="15" spans="1:20" ht="12.75" x14ac:dyDescent="0.2">
      <c r="A15" s="320"/>
      <c r="B15" s="320"/>
      <c r="C15" s="321"/>
      <c r="D15" s="321"/>
      <c r="E15" s="210" t="s">
        <v>131</v>
      </c>
      <c r="F15" s="211">
        <v>7</v>
      </c>
      <c r="G15" s="211">
        <v>12</v>
      </c>
      <c r="H15" s="211">
        <v>11</v>
      </c>
      <c r="I15" s="211">
        <v>5</v>
      </c>
      <c r="J15" s="211">
        <v>10</v>
      </c>
      <c r="K15" s="53"/>
      <c r="L15" s="211">
        <f t="shared" si="1"/>
        <v>5</v>
      </c>
      <c r="M15" s="211">
        <f t="shared" si="2"/>
        <v>-1</v>
      </c>
      <c r="N15" s="211">
        <f t="shared" si="3"/>
        <v>-6</v>
      </c>
      <c r="O15" s="211">
        <f t="shared" si="4"/>
        <v>5</v>
      </c>
      <c r="P15" s="53"/>
      <c r="Q15" s="213">
        <f t="shared" si="5"/>
        <v>0.7142857142857143</v>
      </c>
      <c r="R15" s="213">
        <f t="shared" si="6"/>
        <v>-8.3333333333333329E-2</v>
      </c>
      <c r="S15" s="213">
        <f t="shared" si="7"/>
        <v>-0.54545454545454541</v>
      </c>
      <c r="T15" s="213">
        <f t="shared" si="8"/>
        <v>1</v>
      </c>
    </row>
    <row r="16" spans="1:20" ht="12.75" x14ac:dyDescent="0.2">
      <c r="A16" s="320"/>
      <c r="B16" s="320"/>
      <c r="C16" s="321">
        <v>2</v>
      </c>
      <c r="D16" s="321">
        <v>2</v>
      </c>
      <c r="E16" s="210" t="s">
        <v>11</v>
      </c>
      <c r="F16" s="211">
        <v>23</v>
      </c>
      <c r="G16" s="211"/>
      <c r="H16" s="211"/>
      <c r="I16" s="211"/>
      <c r="J16" s="211"/>
      <c r="K16" s="53"/>
      <c r="L16" s="211">
        <f t="shared" si="1"/>
        <v>-23</v>
      </c>
      <c r="M16" s="211">
        <f t="shared" si="2"/>
        <v>0</v>
      </c>
      <c r="N16" s="211">
        <f t="shared" si="3"/>
        <v>0</v>
      </c>
      <c r="O16" s="211">
        <f t="shared" si="4"/>
        <v>0</v>
      </c>
      <c r="P16" s="53"/>
      <c r="Q16" s="213">
        <f t="shared" si="5"/>
        <v>-1</v>
      </c>
      <c r="R16" s="213" t="e">
        <f t="shared" si="6"/>
        <v>#DIV/0!</v>
      </c>
      <c r="S16" s="213" t="e">
        <f t="shared" si="7"/>
        <v>#DIV/0!</v>
      </c>
      <c r="T16" s="213" t="e">
        <f t="shared" si="8"/>
        <v>#DIV/0!</v>
      </c>
    </row>
    <row r="17" spans="1:20" ht="12.75" x14ac:dyDescent="0.2">
      <c r="A17" s="320"/>
      <c r="B17" s="320"/>
      <c r="C17" s="319"/>
      <c r="D17" s="321"/>
      <c r="E17" s="210" t="s">
        <v>204</v>
      </c>
      <c r="F17" s="211">
        <v>4869</v>
      </c>
      <c r="G17" s="211">
        <v>4884</v>
      </c>
      <c r="H17" s="211">
        <v>5003</v>
      </c>
      <c r="I17" s="211">
        <v>5228</v>
      </c>
      <c r="J17" s="211">
        <v>5062</v>
      </c>
      <c r="K17" s="53"/>
      <c r="L17" s="211">
        <f t="shared" si="1"/>
        <v>15</v>
      </c>
      <c r="M17" s="211">
        <f t="shared" si="2"/>
        <v>119</v>
      </c>
      <c r="N17" s="211">
        <f t="shared" si="3"/>
        <v>225</v>
      </c>
      <c r="O17" s="211">
        <f t="shared" si="4"/>
        <v>-166</v>
      </c>
      <c r="P17" s="53"/>
      <c r="Q17" s="213">
        <f t="shared" si="5"/>
        <v>3.0807147258163892E-3</v>
      </c>
      <c r="R17" s="213">
        <f t="shared" si="6"/>
        <v>2.4365274365274366E-2</v>
      </c>
      <c r="S17" s="213">
        <f t="shared" si="7"/>
        <v>4.4973016190285826E-2</v>
      </c>
      <c r="T17" s="213">
        <f t="shared" si="8"/>
        <v>-3.1752104055087986E-2</v>
      </c>
    </row>
    <row r="18" spans="1:20" ht="12.75" x14ac:dyDescent="0.2">
      <c r="A18" s="320"/>
      <c r="B18" s="320"/>
      <c r="C18" s="321"/>
      <c r="D18" s="321"/>
      <c r="E18" s="210" t="s">
        <v>188</v>
      </c>
      <c r="F18" s="211">
        <v>152</v>
      </c>
      <c r="G18" s="211">
        <v>145</v>
      </c>
      <c r="H18" s="211">
        <v>136</v>
      </c>
      <c r="I18" s="211">
        <v>136</v>
      </c>
      <c r="J18" s="211">
        <v>119</v>
      </c>
      <c r="K18" s="53"/>
      <c r="L18" s="211">
        <f t="shared" si="1"/>
        <v>-7</v>
      </c>
      <c r="M18" s="211">
        <f t="shared" si="2"/>
        <v>-9</v>
      </c>
      <c r="N18" s="211">
        <f t="shared" si="3"/>
        <v>0</v>
      </c>
      <c r="O18" s="211">
        <f t="shared" si="4"/>
        <v>-17</v>
      </c>
      <c r="P18" s="53"/>
      <c r="Q18" s="213">
        <f t="shared" si="5"/>
        <v>-4.6052631578947366E-2</v>
      </c>
      <c r="R18" s="213">
        <f t="shared" si="6"/>
        <v>-6.2068965517241378E-2</v>
      </c>
      <c r="S18" s="213">
        <f t="shared" si="7"/>
        <v>0</v>
      </c>
      <c r="T18" s="213">
        <f t="shared" si="8"/>
        <v>-0.125</v>
      </c>
    </row>
    <row r="19" spans="1:20" ht="12.75" x14ac:dyDescent="0.2">
      <c r="A19" s="320"/>
      <c r="B19" s="320"/>
      <c r="C19" s="321"/>
      <c r="D19" s="321"/>
      <c r="E19" s="210" t="s">
        <v>142</v>
      </c>
      <c r="F19" s="211"/>
      <c r="G19" s="211">
        <v>5</v>
      </c>
      <c r="H19" s="211">
        <v>9</v>
      </c>
      <c r="I19" s="211">
        <v>10</v>
      </c>
      <c r="J19" s="211">
        <v>5</v>
      </c>
      <c r="K19" s="53"/>
      <c r="L19" s="211">
        <f t="shared" si="1"/>
        <v>5</v>
      </c>
      <c r="M19" s="211">
        <f t="shared" si="2"/>
        <v>4</v>
      </c>
      <c r="N19" s="211">
        <f t="shared" si="3"/>
        <v>1</v>
      </c>
      <c r="O19" s="211">
        <f t="shared" si="4"/>
        <v>-5</v>
      </c>
      <c r="P19" s="53"/>
      <c r="Q19" s="213" t="e">
        <f t="shared" si="5"/>
        <v>#DIV/0!</v>
      </c>
      <c r="R19" s="213">
        <f t="shared" si="6"/>
        <v>0.8</v>
      </c>
      <c r="S19" s="213">
        <f t="shared" si="7"/>
        <v>0.1111111111111111</v>
      </c>
      <c r="T19" s="213">
        <f t="shared" si="8"/>
        <v>-0.5</v>
      </c>
    </row>
    <row r="20" spans="1:20" ht="12.75" x14ac:dyDescent="0.2">
      <c r="A20" s="320"/>
      <c r="B20" s="320" t="s">
        <v>103</v>
      </c>
      <c r="C20" s="321"/>
      <c r="D20" s="321"/>
      <c r="E20" s="210"/>
      <c r="F20" s="211">
        <v>10407</v>
      </c>
      <c r="G20" s="211">
        <v>10512</v>
      </c>
      <c r="H20" s="211">
        <v>10844</v>
      </c>
      <c r="I20" s="211">
        <v>10841</v>
      </c>
      <c r="J20" s="211">
        <v>10624</v>
      </c>
      <c r="K20" s="53"/>
      <c r="L20" s="211">
        <f t="shared" si="1"/>
        <v>105</v>
      </c>
      <c r="M20" s="211">
        <f t="shared" si="2"/>
        <v>332</v>
      </c>
      <c r="N20" s="211">
        <f t="shared" si="3"/>
        <v>-3</v>
      </c>
      <c r="O20" s="211">
        <f t="shared" si="4"/>
        <v>-217</v>
      </c>
      <c r="P20" s="53"/>
      <c r="Q20" s="213">
        <f t="shared" si="5"/>
        <v>1.0089362928797925E-2</v>
      </c>
      <c r="R20" s="213">
        <f t="shared" si="6"/>
        <v>3.1582952815829526E-2</v>
      </c>
      <c r="S20" s="213">
        <f t="shared" si="7"/>
        <v>-2.7665068240501658E-4</v>
      </c>
      <c r="T20" s="213">
        <f t="shared" si="8"/>
        <v>-2.0016603634351076E-2</v>
      </c>
    </row>
    <row r="21" spans="1:20" ht="12.75" x14ac:dyDescent="0.2">
      <c r="A21" s="320"/>
      <c r="B21" s="320" t="s">
        <v>175</v>
      </c>
      <c r="C21" s="321">
        <v>1</v>
      </c>
      <c r="D21" s="321">
        <v>2</v>
      </c>
      <c r="E21" s="210" t="s">
        <v>181</v>
      </c>
      <c r="F21" s="211">
        <v>2175</v>
      </c>
      <c r="G21" s="211">
        <v>2396</v>
      </c>
      <c r="H21" s="211">
        <v>2332</v>
      </c>
      <c r="I21" s="211">
        <v>2310</v>
      </c>
      <c r="J21" s="211">
        <v>2503</v>
      </c>
      <c r="K21" s="53"/>
      <c r="L21" s="211">
        <f t="shared" si="1"/>
        <v>221</v>
      </c>
      <c r="M21" s="211">
        <f t="shared" si="2"/>
        <v>-64</v>
      </c>
      <c r="N21" s="211">
        <f t="shared" si="3"/>
        <v>-22</v>
      </c>
      <c r="O21" s="211">
        <f t="shared" si="4"/>
        <v>193</v>
      </c>
      <c r="P21" s="53"/>
      <c r="Q21" s="213">
        <f t="shared" si="5"/>
        <v>0.10160919540229885</v>
      </c>
      <c r="R21" s="213">
        <f t="shared" si="6"/>
        <v>-2.6711185308848081E-2</v>
      </c>
      <c r="S21" s="213">
        <f t="shared" si="7"/>
        <v>-9.433962264150943E-3</v>
      </c>
      <c r="T21" s="213">
        <f t="shared" si="8"/>
        <v>8.3549783549783554E-2</v>
      </c>
    </row>
    <row r="22" spans="1:20" ht="12.75" x14ac:dyDescent="0.2">
      <c r="A22" s="320"/>
      <c r="B22" s="322"/>
      <c r="C22" s="323">
        <v>2</v>
      </c>
      <c r="D22" s="323">
        <v>2</v>
      </c>
      <c r="E22" s="323" t="s">
        <v>189</v>
      </c>
      <c r="F22" s="214">
        <v>1957</v>
      </c>
      <c r="G22" s="214">
        <v>2002</v>
      </c>
      <c r="H22" s="214">
        <v>2141</v>
      </c>
      <c r="I22" s="214">
        <v>2121</v>
      </c>
      <c r="J22" s="214">
        <v>2030</v>
      </c>
      <c r="K22" s="53"/>
      <c r="L22" s="214">
        <f t="shared" si="1"/>
        <v>45</v>
      </c>
      <c r="M22" s="214">
        <f t="shared" si="2"/>
        <v>139</v>
      </c>
      <c r="N22" s="214">
        <f t="shared" si="3"/>
        <v>-20</v>
      </c>
      <c r="O22" s="214">
        <f t="shared" si="4"/>
        <v>-91</v>
      </c>
      <c r="P22" s="53"/>
      <c r="Q22" s="215">
        <f t="shared" si="5"/>
        <v>2.2994379151762903E-2</v>
      </c>
      <c r="R22" s="215">
        <f t="shared" si="6"/>
        <v>6.9430569430569425E-2</v>
      </c>
      <c r="S22" s="215">
        <f t="shared" si="7"/>
        <v>-9.3414292386735168E-3</v>
      </c>
      <c r="T22" s="215">
        <f t="shared" si="8"/>
        <v>-4.2904290429042903E-2</v>
      </c>
    </row>
    <row r="23" spans="1:20" ht="12.75" x14ac:dyDescent="0.2">
      <c r="A23" s="320"/>
      <c r="B23" s="319" t="s">
        <v>176</v>
      </c>
      <c r="C23" s="209"/>
      <c r="D23" s="319"/>
      <c r="E23" s="210"/>
      <c r="F23" s="211">
        <v>4132</v>
      </c>
      <c r="G23" s="211">
        <v>4398</v>
      </c>
      <c r="H23" s="211">
        <v>4473</v>
      </c>
      <c r="I23" s="211">
        <v>4431</v>
      </c>
      <c r="J23" s="211">
        <v>4533</v>
      </c>
      <c r="K23" s="53"/>
      <c r="L23" s="211">
        <f t="shared" si="1"/>
        <v>266</v>
      </c>
      <c r="M23" s="211">
        <f t="shared" si="2"/>
        <v>75</v>
      </c>
      <c r="N23" s="211">
        <f t="shared" si="3"/>
        <v>-42</v>
      </c>
      <c r="O23" s="211">
        <f t="shared" si="4"/>
        <v>102</v>
      </c>
      <c r="P23" s="53"/>
      <c r="Q23" s="213">
        <f t="shared" si="5"/>
        <v>6.43756050338819E-2</v>
      </c>
      <c r="R23" s="213">
        <f t="shared" si="6"/>
        <v>1.7053206002728513E-2</v>
      </c>
      <c r="S23" s="213">
        <f t="shared" si="7"/>
        <v>-9.3896713615023476E-3</v>
      </c>
      <c r="T23" s="213">
        <f t="shared" si="8"/>
        <v>2.3019634394041977E-2</v>
      </c>
    </row>
    <row r="24" spans="1:20" ht="12.75" customHeight="1" x14ac:dyDescent="0.2">
      <c r="A24" s="320" t="s">
        <v>119</v>
      </c>
      <c r="B24" s="320"/>
      <c r="C24" s="209"/>
      <c r="D24" s="321"/>
      <c r="E24" s="210"/>
      <c r="F24" s="211">
        <v>22839</v>
      </c>
      <c r="G24" s="211">
        <v>23818</v>
      </c>
      <c r="H24" s="211">
        <v>23870</v>
      </c>
      <c r="I24" s="211">
        <v>24057</v>
      </c>
      <c r="J24" s="211">
        <v>23972</v>
      </c>
      <c r="K24" s="53"/>
      <c r="L24" s="211">
        <f t="shared" si="1"/>
        <v>979</v>
      </c>
      <c r="M24" s="211">
        <f t="shared" si="2"/>
        <v>52</v>
      </c>
      <c r="N24" s="211">
        <f t="shared" si="3"/>
        <v>187</v>
      </c>
      <c r="O24" s="211">
        <f t="shared" si="4"/>
        <v>-85</v>
      </c>
      <c r="P24" s="53"/>
      <c r="Q24" s="213">
        <f t="shared" si="5"/>
        <v>4.2865274311484743E-2</v>
      </c>
      <c r="R24" s="213">
        <f t="shared" si="6"/>
        <v>2.1832227726929212E-3</v>
      </c>
      <c r="S24" s="213">
        <f t="shared" si="7"/>
        <v>7.8341013824884797E-3</v>
      </c>
      <c r="T24" s="213">
        <f t="shared" si="8"/>
        <v>-3.5332751382134097E-3</v>
      </c>
    </row>
    <row r="25" spans="1:20" ht="12.75" customHeight="1" x14ac:dyDescent="0.2">
      <c r="A25" s="320" t="s">
        <v>110</v>
      </c>
      <c r="B25" s="322" t="s">
        <v>15</v>
      </c>
      <c r="C25" s="323">
        <v>1</v>
      </c>
      <c r="D25" s="323">
        <v>1</v>
      </c>
      <c r="E25" s="323" t="s">
        <v>152</v>
      </c>
      <c r="F25" s="214">
        <v>717</v>
      </c>
      <c r="G25" s="214">
        <v>715</v>
      </c>
      <c r="H25" s="214">
        <v>738</v>
      </c>
      <c r="I25" s="214">
        <v>691</v>
      </c>
      <c r="J25" s="214">
        <v>732</v>
      </c>
      <c r="K25" s="53"/>
      <c r="L25" s="214">
        <f t="shared" si="1"/>
        <v>-2</v>
      </c>
      <c r="M25" s="214">
        <f t="shared" si="2"/>
        <v>23</v>
      </c>
      <c r="N25" s="214">
        <f t="shared" si="3"/>
        <v>-47</v>
      </c>
      <c r="O25" s="214">
        <f t="shared" si="4"/>
        <v>41</v>
      </c>
      <c r="P25" s="53"/>
      <c r="Q25" s="215">
        <f t="shared" si="5"/>
        <v>-2.7894002789400278E-3</v>
      </c>
      <c r="R25" s="215">
        <f t="shared" si="6"/>
        <v>3.2167832167832165E-2</v>
      </c>
      <c r="S25" s="215">
        <f t="shared" si="7"/>
        <v>-6.3685636856368563E-2</v>
      </c>
      <c r="T25" s="215">
        <f t="shared" si="8"/>
        <v>5.9334298118668596E-2</v>
      </c>
    </row>
    <row r="26" spans="1:20" ht="12.75" x14ac:dyDescent="0.2">
      <c r="A26" s="320"/>
      <c r="B26" s="209"/>
      <c r="C26" s="209"/>
      <c r="D26" s="209"/>
      <c r="E26" s="210" t="s">
        <v>153</v>
      </c>
      <c r="F26" s="211">
        <v>3261</v>
      </c>
      <c r="G26" s="211">
        <v>3286</v>
      </c>
      <c r="H26" s="211">
        <v>3185</v>
      </c>
      <c r="I26" s="211">
        <v>3152</v>
      </c>
      <c r="J26" s="211">
        <v>3022</v>
      </c>
      <c r="K26" s="53"/>
      <c r="L26" s="211">
        <f t="shared" si="1"/>
        <v>25</v>
      </c>
      <c r="M26" s="211">
        <f t="shared" si="2"/>
        <v>-101</v>
      </c>
      <c r="N26" s="211">
        <f t="shared" si="3"/>
        <v>-33</v>
      </c>
      <c r="O26" s="211">
        <f t="shared" si="4"/>
        <v>-130</v>
      </c>
      <c r="P26" s="53"/>
      <c r="Q26" s="213">
        <f t="shared" si="5"/>
        <v>7.6663600122661756E-3</v>
      </c>
      <c r="R26" s="213">
        <f t="shared" si="6"/>
        <v>-3.0736457699330495E-2</v>
      </c>
      <c r="S26" s="213">
        <f t="shared" si="7"/>
        <v>-1.0361067503924647E-2</v>
      </c>
      <c r="T26" s="213">
        <f t="shared" si="8"/>
        <v>-4.1243654822335024E-2</v>
      </c>
    </row>
    <row r="27" spans="1:20" ht="12.75" x14ac:dyDescent="0.2">
      <c r="A27" s="320"/>
      <c r="B27" s="322"/>
      <c r="C27" s="323"/>
      <c r="D27" s="323"/>
      <c r="E27" s="323" t="s">
        <v>205</v>
      </c>
      <c r="F27" s="214">
        <v>15</v>
      </c>
      <c r="G27" s="214">
        <v>12</v>
      </c>
      <c r="H27" s="214">
        <v>14</v>
      </c>
      <c r="I27" s="214">
        <v>7</v>
      </c>
      <c r="J27" s="214">
        <v>10</v>
      </c>
      <c r="K27" s="53"/>
      <c r="L27" s="214">
        <f t="shared" si="1"/>
        <v>-3</v>
      </c>
      <c r="M27" s="214">
        <f t="shared" si="2"/>
        <v>2</v>
      </c>
      <c r="N27" s="214">
        <f t="shared" si="3"/>
        <v>-7</v>
      </c>
      <c r="O27" s="214">
        <f t="shared" si="4"/>
        <v>3</v>
      </c>
      <c r="P27" s="53"/>
      <c r="Q27" s="215">
        <f t="shared" si="5"/>
        <v>-0.2</v>
      </c>
      <c r="R27" s="215">
        <f t="shared" si="6"/>
        <v>0.16666666666666666</v>
      </c>
      <c r="S27" s="215">
        <f t="shared" si="7"/>
        <v>-0.5</v>
      </c>
      <c r="T27" s="215">
        <f t="shared" si="8"/>
        <v>0.42857142857142855</v>
      </c>
    </row>
    <row r="28" spans="1:20" ht="11.25" customHeight="1" x14ac:dyDescent="0.2">
      <c r="A28" s="324"/>
      <c r="B28" s="325"/>
      <c r="C28" s="325"/>
      <c r="D28" s="325"/>
      <c r="E28" s="325" t="s">
        <v>57</v>
      </c>
      <c r="F28" s="216">
        <v>8</v>
      </c>
      <c r="G28" s="216">
        <v>5</v>
      </c>
      <c r="H28" s="216"/>
      <c r="I28" s="216"/>
      <c r="J28" s="216"/>
      <c r="K28" s="53"/>
      <c r="L28" s="216">
        <f t="shared" si="1"/>
        <v>-3</v>
      </c>
      <c r="M28" s="216">
        <f t="shared" si="2"/>
        <v>-5</v>
      </c>
      <c r="N28" s="216">
        <f t="shared" si="3"/>
        <v>0</v>
      </c>
      <c r="O28" s="216">
        <f t="shared" si="4"/>
        <v>0</v>
      </c>
      <c r="P28" s="53"/>
      <c r="Q28" s="217">
        <f t="shared" si="5"/>
        <v>-0.375</v>
      </c>
      <c r="R28" s="217">
        <f t="shared" si="6"/>
        <v>-1</v>
      </c>
      <c r="S28" s="217" t="e">
        <f t="shared" si="7"/>
        <v>#DIV/0!</v>
      </c>
      <c r="T28" s="217" t="e">
        <f t="shared" si="8"/>
        <v>#DIV/0!</v>
      </c>
    </row>
    <row r="29" spans="1:20" ht="11.25" customHeight="1" x14ac:dyDescent="0.2">
      <c r="A29" s="319"/>
      <c r="B29" s="319"/>
      <c r="C29" s="319"/>
      <c r="D29" s="319"/>
      <c r="E29" s="210" t="s">
        <v>206</v>
      </c>
      <c r="F29" s="211"/>
      <c r="G29" s="211"/>
      <c r="H29" s="211">
        <v>3</v>
      </c>
      <c r="I29" s="211"/>
      <c r="J29" s="211"/>
      <c r="K29" s="53"/>
      <c r="L29" s="211">
        <f t="shared" si="1"/>
        <v>0</v>
      </c>
      <c r="M29" s="211">
        <f t="shared" si="2"/>
        <v>3</v>
      </c>
      <c r="N29" s="211">
        <f t="shared" si="3"/>
        <v>-3</v>
      </c>
      <c r="O29" s="211">
        <f t="shared" si="4"/>
        <v>0</v>
      </c>
      <c r="P29" s="53"/>
      <c r="Q29" s="213" t="e">
        <f t="shared" si="5"/>
        <v>#DIV/0!</v>
      </c>
      <c r="R29" s="213" t="e">
        <f t="shared" si="6"/>
        <v>#DIV/0!</v>
      </c>
      <c r="S29" s="213">
        <f t="shared" si="7"/>
        <v>-1</v>
      </c>
      <c r="T29" s="213" t="e">
        <f t="shared" si="8"/>
        <v>#DIV/0!</v>
      </c>
    </row>
    <row r="30" spans="1:20" ht="25.5" x14ac:dyDescent="0.2">
      <c r="A30" s="320"/>
      <c r="B30" s="320"/>
      <c r="C30" s="321"/>
      <c r="D30" s="321"/>
      <c r="E30" s="210" t="s">
        <v>132</v>
      </c>
      <c r="F30" s="211">
        <v>98</v>
      </c>
      <c r="G30" s="211">
        <v>92</v>
      </c>
      <c r="H30" s="211">
        <v>92</v>
      </c>
      <c r="I30" s="211"/>
      <c r="J30" s="211"/>
      <c r="K30" s="53"/>
      <c r="L30" s="211">
        <f t="shared" si="1"/>
        <v>-6</v>
      </c>
      <c r="M30" s="211">
        <f t="shared" si="2"/>
        <v>0</v>
      </c>
      <c r="N30" s="211">
        <f t="shared" si="3"/>
        <v>-92</v>
      </c>
      <c r="O30" s="211">
        <f t="shared" si="4"/>
        <v>0</v>
      </c>
      <c r="P30" s="53"/>
      <c r="Q30" s="213">
        <f t="shared" si="5"/>
        <v>-6.1224489795918366E-2</v>
      </c>
      <c r="R30" s="213">
        <f t="shared" si="6"/>
        <v>0</v>
      </c>
      <c r="S30" s="213">
        <f t="shared" si="7"/>
        <v>-1</v>
      </c>
      <c r="T30" s="213" t="e">
        <f t="shared" si="8"/>
        <v>#DIV/0!</v>
      </c>
    </row>
    <row r="31" spans="1:20" ht="25.5" x14ac:dyDescent="0.2">
      <c r="A31" s="320"/>
      <c r="B31" s="320"/>
      <c r="C31" s="321"/>
      <c r="D31" s="321"/>
      <c r="E31" s="210" t="s">
        <v>207</v>
      </c>
      <c r="F31" s="211"/>
      <c r="G31" s="211"/>
      <c r="H31" s="211"/>
      <c r="I31" s="211">
        <v>97</v>
      </c>
      <c r="J31" s="211">
        <v>109</v>
      </c>
      <c r="K31" s="53"/>
      <c r="L31" s="211">
        <f t="shared" si="1"/>
        <v>0</v>
      </c>
      <c r="M31" s="211">
        <f t="shared" si="2"/>
        <v>0</v>
      </c>
      <c r="N31" s="211">
        <f t="shared" si="3"/>
        <v>97</v>
      </c>
      <c r="O31" s="211">
        <f t="shared" si="4"/>
        <v>12</v>
      </c>
      <c r="P31" s="53"/>
      <c r="Q31" s="213" t="e">
        <f t="shared" si="5"/>
        <v>#DIV/0!</v>
      </c>
      <c r="R31" s="213" t="e">
        <f t="shared" si="6"/>
        <v>#DIV/0!</v>
      </c>
      <c r="S31" s="213" t="e">
        <f t="shared" si="7"/>
        <v>#DIV/0!</v>
      </c>
      <c r="T31" s="213">
        <f t="shared" si="8"/>
        <v>0.12371134020618557</v>
      </c>
    </row>
    <row r="32" spans="1:20" ht="25.5" x14ac:dyDescent="0.2">
      <c r="A32" s="320"/>
      <c r="B32" s="320"/>
      <c r="C32" s="321"/>
      <c r="D32" s="321"/>
      <c r="E32" s="210" t="s">
        <v>182</v>
      </c>
      <c r="F32" s="211">
        <v>75</v>
      </c>
      <c r="G32" s="211">
        <v>89</v>
      </c>
      <c r="H32" s="211">
        <v>96</v>
      </c>
      <c r="I32" s="211">
        <v>117</v>
      </c>
      <c r="J32" s="211">
        <v>123</v>
      </c>
      <c r="K32" s="53"/>
      <c r="L32" s="211">
        <f t="shared" si="1"/>
        <v>14</v>
      </c>
      <c r="M32" s="211">
        <f t="shared" si="2"/>
        <v>7</v>
      </c>
      <c r="N32" s="211">
        <f t="shared" si="3"/>
        <v>21</v>
      </c>
      <c r="O32" s="211">
        <f t="shared" si="4"/>
        <v>6</v>
      </c>
      <c r="P32" s="53"/>
      <c r="Q32" s="213">
        <f t="shared" si="5"/>
        <v>0.18666666666666668</v>
      </c>
      <c r="R32" s="213">
        <f t="shared" si="6"/>
        <v>7.8651685393258425E-2</v>
      </c>
      <c r="S32" s="213">
        <f t="shared" si="7"/>
        <v>0.21875</v>
      </c>
      <c r="T32" s="213">
        <f t="shared" si="8"/>
        <v>5.128205128205128E-2</v>
      </c>
    </row>
    <row r="33" spans="1:20" ht="25.5" x14ac:dyDescent="0.2">
      <c r="A33" s="320"/>
      <c r="B33" s="320"/>
      <c r="C33" s="321"/>
      <c r="D33" s="321"/>
      <c r="E33" s="210" t="s">
        <v>208</v>
      </c>
      <c r="F33" s="211">
        <v>9</v>
      </c>
      <c r="G33" s="211">
        <v>8</v>
      </c>
      <c r="H33" s="211"/>
      <c r="I33" s="211"/>
      <c r="J33" s="211"/>
      <c r="K33" s="53"/>
      <c r="L33" s="211">
        <f t="shared" si="1"/>
        <v>-1</v>
      </c>
      <c r="M33" s="211">
        <f t="shared" si="2"/>
        <v>-8</v>
      </c>
      <c r="N33" s="211">
        <f t="shared" si="3"/>
        <v>0</v>
      </c>
      <c r="O33" s="211">
        <f t="shared" si="4"/>
        <v>0</v>
      </c>
      <c r="P33" s="53"/>
      <c r="Q33" s="213">
        <f t="shared" si="5"/>
        <v>-0.1111111111111111</v>
      </c>
      <c r="R33" s="213">
        <f t="shared" si="6"/>
        <v>-1</v>
      </c>
      <c r="S33" s="213" t="e">
        <f t="shared" si="7"/>
        <v>#DIV/0!</v>
      </c>
      <c r="T33" s="213" t="e">
        <f t="shared" si="8"/>
        <v>#DIV/0!</v>
      </c>
    </row>
    <row r="34" spans="1:20" ht="25.5" x14ac:dyDescent="0.2">
      <c r="A34" s="320"/>
      <c r="B34" s="320"/>
      <c r="C34" s="321"/>
      <c r="D34" s="321"/>
      <c r="E34" s="210" t="s">
        <v>209</v>
      </c>
      <c r="F34" s="211"/>
      <c r="G34" s="211"/>
      <c r="H34" s="211">
        <v>10</v>
      </c>
      <c r="I34" s="211">
        <v>9</v>
      </c>
      <c r="J34" s="211">
        <v>6</v>
      </c>
      <c r="K34" s="53"/>
      <c r="L34" s="211">
        <f t="shared" si="1"/>
        <v>0</v>
      </c>
      <c r="M34" s="211">
        <f t="shared" si="2"/>
        <v>10</v>
      </c>
      <c r="N34" s="211">
        <f t="shared" si="3"/>
        <v>-1</v>
      </c>
      <c r="O34" s="211">
        <f t="shared" si="4"/>
        <v>-3</v>
      </c>
      <c r="P34" s="53"/>
      <c r="Q34" s="213" t="e">
        <f t="shared" si="5"/>
        <v>#DIV/0!</v>
      </c>
      <c r="R34" s="213" t="e">
        <f t="shared" si="6"/>
        <v>#DIV/0!</v>
      </c>
      <c r="S34" s="213">
        <f t="shared" si="7"/>
        <v>-0.1</v>
      </c>
      <c r="T34" s="213">
        <f t="shared" si="8"/>
        <v>-0.33333333333333331</v>
      </c>
    </row>
    <row r="35" spans="1:20" ht="12.75" x14ac:dyDescent="0.2">
      <c r="A35" s="320"/>
      <c r="B35" s="320"/>
      <c r="C35" s="321"/>
      <c r="D35" s="321"/>
      <c r="E35" s="210" t="s">
        <v>154</v>
      </c>
      <c r="F35" s="211">
        <v>4433</v>
      </c>
      <c r="G35" s="211">
        <v>4515</v>
      </c>
      <c r="H35" s="211">
        <v>4377</v>
      </c>
      <c r="I35" s="211">
        <v>4357</v>
      </c>
      <c r="J35" s="211">
        <v>4252</v>
      </c>
      <c r="K35" s="53"/>
      <c r="L35" s="211">
        <f t="shared" si="1"/>
        <v>82</v>
      </c>
      <c r="M35" s="211">
        <f t="shared" si="2"/>
        <v>-138</v>
      </c>
      <c r="N35" s="211">
        <f t="shared" si="3"/>
        <v>-20</v>
      </c>
      <c r="O35" s="211">
        <f t="shared" si="4"/>
        <v>-105</v>
      </c>
      <c r="P35" s="53"/>
      <c r="Q35" s="213">
        <f t="shared" si="5"/>
        <v>1.8497631400857209E-2</v>
      </c>
      <c r="R35" s="213">
        <f t="shared" si="6"/>
        <v>-3.0564784053156147E-2</v>
      </c>
      <c r="S35" s="213">
        <f t="shared" si="7"/>
        <v>-4.5693397304089559E-3</v>
      </c>
      <c r="T35" s="213">
        <f t="shared" si="8"/>
        <v>-2.4099150791829241E-2</v>
      </c>
    </row>
    <row r="36" spans="1:20" ht="12.75" x14ac:dyDescent="0.2">
      <c r="A36" s="320"/>
      <c r="B36" s="320"/>
      <c r="C36" s="321"/>
      <c r="D36" s="321"/>
      <c r="E36" s="210" t="s">
        <v>155</v>
      </c>
      <c r="F36" s="211">
        <v>9019</v>
      </c>
      <c r="G36" s="211">
        <v>9469</v>
      </c>
      <c r="H36" s="211">
        <v>9374</v>
      </c>
      <c r="I36" s="211">
        <v>9430</v>
      </c>
      <c r="J36" s="211">
        <v>9508</v>
      </c>
      <c r="K36" s="53"/>
      <c r="L36" s="211">
        <f t="shared" si="1"/>
        <v>450</v>
      </c>
      <c r="M36" s="211">
        <f t="shared" si="2"/>
        <v>-95</v>
      </c>
      <c r="N36" s="211">
        <f t="shared" si="3"/>
        <v>56</v>
      </c>
      <c r="O36" s="211">
        <f t="shared" si="4"/>
        <v>78</v>
      </c>
      <c r="P36" s="53"/>
      <c r="Q36" s="213">
        <f t="shared" si="5"/>
        <v>4.9894666814502719E-2</v>
      </c>
      <c r="R36" s="213">
        <f t="shared" si="6"/>
        <v>-1.0032738409546943E-2</v>
      </c>
      <c r="S36" s="213">
        <f t="shared" si="7"/>
        <v>5.9739705568593983E-3</v>
      </c>
      <c r="T36" s="213">
        <f t="shared" si="8"/>
        <v>8.2714740190880168E-3</v>
      </c>
    </row>
    <row r="37" spans="1:20" ht="12.75" x14ac:dyDescent="0.2">
      <c r="A37" s="320"/>
      <c r="B37" s="320"/>
      <c r="C37" s="321"/>
      <c r="D37" s="321"/>
      <c r="E37" s="210" t="s">
        <v>17</v>
      </c>
      <c r="F37" s="211">
        <v>7928</v>
      </c>
      <c r="G37" s="211">
        <v>7934</v>
      </c>
      <c r="H37" s="211">
        <v>7874</v>
      </c>
      <c r="I37" s="211">
        <v>8060</v>
      </c>
      <c r="J37" s="211">
        <v>8491</v>
      </c>
      <c r="K37" s="53"/>
      <c r="L37" s="211">
        <f t="shared" si="1"/>
        <v>6</v>
      </c>
      <c r="M37" s="211">
        <f t="shared" si="2"/>
        <v>-60</v>
      </c>
      <c r="N37" s="211">
        <f t="shared" si="3"/>
        <v>186</v>
      </c>
      <c r="O37" s="211">
        <f t="shared" si="4"/>
        <v>431</v>
      </c>
      <c r="P37" s="53"/>
      <c r="Q37" s="213">
        <f t="shared" si="5"/>
        <v>7.568113017154389E-4</v>
      </c>
      <c r="R37" s="213">
        <f t="shared" si="6"/>
        <v>-7.5623897151499871E-3</v>
      </c>
      <c r="S37" s="213">
        <f t="shared" si="7"/>
        <v>2.3622047244094488E-2</v>
      </c>
      <c r="T37" s="213">
        <f t="shared" si="8"/>
        <v>5.3473945409429277E-2</v>
      </c>
    </row>
    <row r="38" spans="1:20" ht="12.75" x14ac:dyDescent="0.2">
      <c r="A38" s="320"/>
      <c r="B38" s="320"/>
      <c r="C38" s="321"/>
      <c r="D38" s="321"/>
      <c r="E38" s="210" t="s">
        <v>83</v>
      </c>
      <c r="F38" s="211">
        <v>57</v>
      </c>
      <c r="G38" s="211">
        <v>66</v>
      </c>
      <c r="H38" s="211">
        <v>77</v>
      </c>
      <c r="I38" s="211">
        <v>78</v>
      </c>
      <c r="J38" s="211">
        <v>75</v>
      </c>
      <c r="K38" s="53"/>
      <c r="L38" s="211">
        <f t="shared" si="1"/>
        <v>9</v>
      </c>
      <c r="M38" s="211">
        <f t="shared" si="2"/>
        <v>11</v>
      </c>
      <c r="N38" s="211">
        <f t="shared" si="3"/>
        <v>1</v>
      </c>
      <c r="O38" s="211">
        <f t="shared" si="4"/>
        <v>-3</v>
      </c>
      <c r="P38" s="53"/>
      <c r="Q38" s="213">
        <f t="shared" si="5"/>
        <v>0.15789473684210525</v>
      </c>
      <c r="R38" s="213">
        <f t="shared" si="6"/>
        <v>0.16666666666666666</v>
      </c>
      <c r="S38" s="213">
        <f t="shared" si="7"/>
        <v>1.2987012987012988E-2</v>
      </c>
      <c r="T38" s="213">
        <f t="shared" si="8"/>
        <v>-3.8461538461538464E-2</v>
      </c>
    </row>
    <row r="39" spans="1:20" ht="12.75" x14ac:dyDescent="0.2">
      <c r="A39" s="320"/>
      <c r="B39" s="320" t="s">
        <v>104</v>
      </c>
      <c r="C39" s="321"/>
      <c r="D39" s="321"/>
      <c r="E39" s="210"/>
      <c r="F39" s="211">
        <v>25620</v>
      </c>
      <c r="G39" s="211">
        <v>26191</v>
      </c>
      <c r="H39" s="211">
        <v>25840</v>
      </c>
      <c r="I39" s="211">
        <v>25998</v>
      </c>
      <c r="J39" s="211">
        <v>26328</v>
      </c>
      <c r="K39" s="53"/>
      <c r="L39" s="211">
        <f t="shared" si="1"/>
        <v>571</v>
      </c>
      <c r="M39" s="211">
        <f t="shared" si="2"/>
        <v>-351</v>
      </c>
      <c r="N39" s="211">
        <f t="shared" si="3"/>
        <v>158</v>
      </c>
      <c r="O39" s="211">
        <f t="shared" si="4"/>
        <v>330</v>
      </c>
      <c r="P39" s="53"/>
      <c r="Q39" s="213">
        <f t="shared" si="5"/>
        <v>2.228727556596409E-2</v>
      </c>
      <c r="R39" s="213">
        <f t="shared" si="6"/>
        <v>-1.3401550150815166E-2</v>
      </c>
      <c r="S39" s="213">
        <f t="shared" si="7"/>
        <v>6.1145510835913311E-3</v>
      </c>
      <c r="T39" s="213">
        <f t="shared" si="8"/>
        <v>1.269328409877683E-2</v>
      </c>
    </row>
    <row r="40" spans="1:20" ht="12.75" x14ac:dyDescent="0.2">
      <c r="A40" s="320"/>
      <c r="B40" s="320" t="s">
        <v>263</v>
      </c>
      <c r="C40" s="321">
        <v>1</v>
      </c>
      <c r="D40" s="321">
        <v>2</v>
      </c>
      <c r="E40" s="210" t="s">
        <v>264</v>
      </c>
      <c r="F40" s="211"/>
      <c r="G40" s="211"/>
      <c r="H40" s="211"/>
      <c r="I40" s="211"/>
      <c r="J40" s="211">
        <v>16</v>
      </c>
      <c r="K40" s="53"/>
      <c r="L40" s="211">
        <f t="shared" si="1"/>
        <v>0</v>
      </c>
      <c r="M40" s="211">
        <f t="shared" si="2"/>
        <v>0</v>
      </c>
      <c r="N40" s="211">
        <f t="shared" si="3"/>
        <v>0</v>
      </c>
      <c r="O40" s="211">
        <f t="shared" si="4"/>
        <v>16</v>
      </c>
      <c r="P40" s="53"/>
      <c r="Q40" s="213" t="e">
        <f t="shared" si="5"/>
        <v>#DIV/0!</v>
      </c>
      <c r="R40" s="213" t="e">
        <f t="shared" si="6"/>
        <v>#DIV/0!</v>
      </c>
      <c r="S40" s="213" t="e">
        <f t="shared" si="7"/>
        <v>#DIV/0!</v>
      </c>
      <c r="T40" s="213" t="e">
        <f t="shared" si="8"/>
        <v>#DIV/0!</v>
      </c>
    </row>
    <row r="41" spans="1:20" ht="12.75" x14ac:dyDescent="0.2">
      <c r="A41" s="320"/>
      <c r="B41" s="320"/>
      <c r="C41" s="321"/>
      <c r="D41" s="321"/>
      <c r="E41" s="210" t="s">
        <v>265</v>
      </c>
      <c r="F41" s="211"/>
      <c r="G41" s="211"/>
      <c r="H41" s="211"/>
      <c r="I41" s="211"/>
      <c r="J41" s="211">
        <v>21</v>
      </c>
      <c r="K41" s="53"/>
      <c r="L41" s="211">
        <f t="shared" si="1"/>
        <v>0</v>
      </c>
      <c r="M41" s="211">
        <f t="shared" si="2"/>
        <v>0</v>
      </c>
      <c r="N41" s="211">
        <f t="shared" si="3"/>
        <v>0</v>
      </c>
      <c r="O41" s="211">
        <f t="shared" si="4"/>
        <v>21</v>
      </c>
      <c r="P41" s="53"/>
      <c r="Q41" s="213" t="e">
        <f t="shared" si="5"/>
        <v>#DIV/0!</v>
      </c>
      <c r="R41" s="213" t="e">
        <f t="shared" si="6"/>
        <v>#DIV/0!</v>
      </c>
      <c r="S41" s="213" t="e">
        <f t="shared" si="7"/>
        <v>#DIV/0!</v>
      </c>
      <c r="T41" s="213" t="e">
        <f t="shared" si="8"/>
        <v>#DIV/0!</v>
      </c>
    </row>
    <row r="42" spans="1:20" ht="12.75" x14ac:dyDescent="0.2">
      <c r="A42" s="320"/>
      <c r="B42" s="320"/>
      <c r="C42" s="321"/>
      <c r="D42" s="321"/>
      <c r="E42" s="210" t="s">
        <v>210</v>
      </c>
      <c r="F42" s="211"/>
      <c r="G42" s="211">
        <v>16</v>
      </c>
      <c r="H42" s="211">
        <v>15</v>
      </c>
      <c r="I42" s="211">
        <v>16</v>
      </c>
      <c r="J42" s="211"/>
      <c r="K42" s="53"/>
      <c r="L42" s="211">
        <f t="shared" si="1"/>
        <v>16</v>
      </c>
      <c r="M42" s="211">
        <f t="shared" si="2"/>
        <v>-1</v>
      </c>
      <c r="N42" s="211">
        <f t="shared" si="3"/>
        <v>1</v>
      </c>
      <c r="O42" s="211">
        <f t="shared" si="4"/>
        <v>-16</v>
      </c>
      <c r="P42" s="53"/>
      <c r="Q42" s="213" t="e">
        <f t="shared" si="5"/>
        <v>#DIV/0!</v>
      </c>
      <c r="R42" s="213">
        <f t="shared" si="6"/>
        <v>-6.25E-2</v>
      </c>
      <c r="S42" s="213">
        <f t="shared" si="7"/>
        <v>6.6666666666666666E-2</v>
      </c>
      <c r="T42" s="213">
        <f t="shared" si="8"/>
        <v>-1</v>
      </c>
    </row>
    <row r="43" spans="1:20" ht="12.75" x14ac:dyDescent="0.2">
      <c r="A43" s="320"/>
      <c r="B43" s="320"/>
      <c r="C43" s="321"/>
      <c r="D43" s="321"/>
      <c r="E43" s="210" t="s">
        <v>41</v>
      </c>
      <c r="F43" s="211">
        <v>97</v>
      </c>
      <c r="G43" s="211">
        <v>101</v>
      </c>
      <c r="H43" s="211">
        <v>98</v>
      </c>
      <c r="I43" s="211">
        <v>125</v>
      </c>
      <c r="J43" s="211">
        <v>127</v>
      </c>
      <c r="K43" s="53"/>
      <c r="L43" s="211">
        <f t="shared" si="1"/>
        <v>4</v>
      </c>
      <c r="M43" s="211">
        <f t="shared" si="2"/>
        <v>-3</v>
      </c>
      <c r="N43" s="211">
        <f t="shared" si="3"/>
        <v>27</v>
      </c>
      <c r="O43" s="211">
        <f t="shared" si="4"/>
        <v>2</v>
      </c>
      <c r="P43" s="53"/>
      <c r="Q43" s="213">
        <f t="shared" si="5"/>
        <v>4.1237113402061855E-2</v>
      </c>
      <c r="R43" s="213">
        <f t="shared" si="6"/>
        <v>-2.9702970297029702E-2</v>
      </c>
      <c r="S43" s="213">
        <f t="shared" si="7"/>
        <v>0.27551020408163263</v>
      </c>
      <c r="T43" s="213">
        <f t="shared" si="8"/>
        <v>1.6E-2</v>
      </c>
    </row>
    <row r="44" spans="1:20" ht="12.75" x14ac:dyDescent="0.2">
      <c r="A44" s="320"/>
      <c r="B44" s="322"/>
      <c r="C44" s="323"/>
      <c r="D44" s="323"/>
      <c r="E44" s="323" t="s">
        <v>133</v>
      </c>
      <c r="F44" s="214">
        <v>3</v>
      </c>
      <c r="G44" s="214"/>
      <c r="H44" s="214">
        <v>5</v>
      </c>
      <c r="I44" s="214">
        <v>10</v>
      </c>
      <c r="J44" s="214">
        <v>4</v>
      </c>
      <c r="K44" s="53"/>
      <c r="L44" s="214">
        <f t="shared" si="1"/>
        <v>-3</v>
      </c>
      <c r="M44" s="214">
        <f t="shared" si="2"/>
        <v>5</v>
      </c>
      <c r="N44" s="214">
        <f t="shared" si="3"/>
        <v>5</v>
      </c>
      <c r="O44" s="214">
        <f t="shared" si="4"/>
        <v>-6</v>
      </c>
      <c r="P44" s="53"/>
      <c r="Q44" s="215">
        <f t="shared" si="5"/>
        <v>-1</v>
      </c>
      <c r="R44" s="215" t="e">
        <f t="shared" si="6"/>
        <v>#DIV/0!</v>
      </c>
      <c r="S44" s="215">
        <f t="shared" si="7"/>
        <v>1</v>
      </c>
      <c r="T44" s="215">
        <f t="shared" si="8"/>
        <v>-0.6</v>
      </c>
    </row>
    <row r="45" spans="1:20" ht="12.75" x14ac:dyDescent="0.2">
      <c r="A45" s="320"/>
      <c r="B45" s="319"/>
      <c r="C45" s="319"/>
      <c r="D45" s="319"/>
      <c r="E45" s="210" t="s">
        <v>49</v>
      </c>
      <c r="F45" s="211">
        <v>13</v>
      </c>
      <c r="G45" s="211">
        <v>14</v>
      </c>
      <c r="H45" s="211">
        <v>8</v>
      </c>
      <c r="I45" s="211">
        <v>16</v>
      </c>
      <c r="J45" s="211">
        <v>9</v>
      </c>
      <c r="K45" s="53"/>
      <c r="L45" s="211">
        <f t="shared" si="1"/>
        <v>1</v>
      </c>
      <c r="M45" s="211">
        <f t="shared" si="2"/>
        <v>-6</v>
      </c>
      <c r="N45" s="211">
        <f t="shared" si="3"/>
        <v>8</v>
      </c>
      <c r="O45" s="211">
        <f t="shared" si="4"/>
        <v>-7</v>
      </c>
      <c r="P45" s="53"/>
      <c r="Q45" s="213">
        <f t="shared" si="5"/>
        <v>7.6923076923076927E-2</v>
      </c>
      <c r="R45" s="213">
        <f t="shared" si="6"/>
        <v>-0.42857142857142855</v>
      </c>
      <c r="S45" s="213">
        <f t="shared" si="7"/>
        <v>1</v>
      </c>
      <c r="T45" s="213">
        <f t="shared" si="8"/>
        <v>-0.4375</v>
      </c>
    </row>
    <row r="46" spans="1:20" ht="12.75" x14ac:dyDescent="0.2">
      <c r="A46" s="320"/>
      <c r="B46" s="320"/>
      <c r="C46" s="321">
        <v>2</v>
      </c>
      <c r="D46" s="321">
        <v>2</v>
      </c>
      <c r="E46" s="210" t="s">
        <v>211</v>
      </c>
      <c r="F46" s="211"/>
      <c r="G46" s="211"/>
      <c r="H46" s="211">
        <v>14</v>
      </c>
      <c r="I46" s="211">
        <v>14</v>
      </c>
      <c r="J46" s="211">
        <v>15</v>
      </c>
      <c r="K46" s="53"/>
      <c r="L46" s="211">
        <f t="shared" si="1"/>
        <v>0</v>
      </c>
      <c r="M46" s="211">
        <f t="shared" si="2"/>
        <v>14</v>
      </c>
      <c r="N46" s="211">
        <f t="shared" si="3"/>
        <v>0</v>
      </c>
      <c r="O46" s="211">
        <f t="shared" si="4"/>
        <v>1</v>
      </c>
      <c r="P46" s="53"/>
      <c r="Q46" s="213" t="e">
        <f t="shared" si="5"/>
        <v>#DIV/0!</v>
      </c>
      <c r="R46" s="213" t="e">
        <f t="shared" si="6"/>
        <v>#DIV/0!</v>
      </c>
      <c r="S46" s="213">
        <f t="shared" si="7"/>
        <v>0</v>
      </c>
      <c r="T46" s="213">
        <f t="shared" si="8"/>
        <v>7.1428571428571425E-2</v>
      </c>
    </row>
    <row r="47" spans="1:20" ht="12.75" x14ac:dyDescent="0.2">
      <c r="A47" s="320"/>
      <c r="B47" s="320"/>
      <c r="C47" s="321"/>
      <c r="D47" s="321"/>
      <c r="E47" s="210" t="s">
        <v>42</v>
      </c>
      <c r="F47" s="211">
        <v>79</v>
      </c>
      <c r="G47" s="211">
        <v>81</v>
      </c>
      <c r="H47" s="211">
        <v>78</v>
      </c>
      <c r="I47" s="211">
        <v>85</v>
      </c>
      <c r="J47" s="211">
        <v>98</v>
      </c>
      <c r="K47" s="53"/>
      <c r="L47" s="211">
        <f t="shared" si="1"/>
        <v>2</v>
      </c>
      <c r="M47" s="211">
        <f t="shared" si="2"/>
        <v>-3</v>
      </c>
      <c r="N47" s="211">
        <f t="shared" si="3"/>
        <v>7</v>
      </c>
      <c r="O47" s="211">
        <f t="shared" si="4"/>
        <v>13</v>
      </c>
      <c r="P47" s="53"/>
      <c r="Q47" s="213">
        <f t="shared" si="5"/>
        <v>2.5316455696202531E-2</v>
      </c>
      <c r="R47" s="213">
        <f t="shared" si="6"/>
        <v>-3.7037037037037035E-2</v>
      </c>
      <c r="S47" s="213">
        <f t="shared" si="7"/>
        <v>8.9743589743589744E-2</v>
      </c>
      <c r="T47" s="213">
        <f t="shared" si="8"/>
        <v>0.15294117647058825</v>
      </c>
    </row>
    <row r="48" spans="1:20" ht="25.5" x14ac:dyDescent="0.2">
      <c r="A48" s="320"/>
      <c r="B48" s="320"/>
      <c r="C48" s="321"/>
      <c r="D48" s="321"/>
      <c r="E48" s="210" t="s">
        <v>143</v>
      </c>
      <c r="F48" s="211">
        <v>2</v>
      </c>
      <c r="G48" s="211">
        <v>10</v>
      </c>
      <c r="H48" s="211">
        <v>5</v>
      </c>
      <c r="I48" s="211">
        <v>10</v>
      </c>
      <c r="J48" s="211">
        <v>13</v>
      </c>
      <c r="K48" s="53"/>
      <c r="L48" s="211">
        <f t="shared" si="1"/>
        <v>8</v>
      </c>
      <c r="M48" s="211">
        <f t="shared" si="2"/>
        <v>-5</v>
      </c>
      <c r="N48" s="211">
        <f t="shared" si="3"/>
        <v>5</v>
      </c>
      <c r="O48" s="211">
        <f t="shared" si="4"/>
        <v>3</v>
      </c>
      <c r="P48" s="53"/>
      <c r="Q48" s="213">
        <f t="shared" si="5"/>
        <v>4</v>
      </c>
      <c r="R48" s="213">
        <f t="shared" si="6"/>
        <v>-0.5</v>
      </c>
      <c r="S48" s="213">
        <f t="shared" si="7"/>
        <v>1</v>
      </c>
      <c r="T48" s="213">
        <f t="shared" si="8"/>
        <v>0.3</v>
      </c>
    </row>
    <row r="49" spans="1:20" ht="12.75" x14ac:dyDescent="0.2">
      <c r="A49" s="320"/>
      <c r="B49" s="320"/>
      <c r="C49" s="321"/>
      <c r="D49" s="321"/>
      <c r="E49" s="210" t="s">
        <v>122</v>
      </c>
      <c r="F49" s="211">
        <v>3</v>
      </c>
      <c r="G49" s="211"/>
      <c r="H49" s="211"/>
      <c r="I49" s="211"/>
      <c r="J49" s="211"/>
      <c r="K49" s="53"/>
      <c r="L49" s="211">
        <f t="shared" si="1"/>
        <v>-3</v>
      </c>
      <c r="M49" s="211">
        <f t="shared" si="2"/>
        <v>0</v>
      </c>
      <c r="N49" s="211">
        <f t="shared" si="3"/>
        <v>0</v>
      </c>
      <c r="O49" s="211">
        <f t="shared" si="4"/>
        <v>0</v>
      </c>
      <c r="P49" s="53"/>
      <c r="Q49" s="213">
        <f t="shared" si="5"/>
        <v>-1</v>
      </c>
      <c r="R49" s="213" t="e">
        <f t="shared" si="6"/>
        <v>#DIV/0!</v>
      </c>
      <c r="S49" s="213" t="e">
        <f t="shared" si="7"/>
        <v>#DIV/0!</v>
      </c>
      <c r="T49" s="213" t="e">
        <f t="shared" si="8"/>
        <v>#DIV/0!</v>
      </c>
    </row>
    <row r="50" spans="1:20" ht="12.75" x14ac:dyDescent="0.2">
      <c r="A50" s="320"/>
      <c r="B50" s="320"/>
      <c r="C50" s="319"/>
      <c r="D50" s="321"/>
      <c r="E50" s="210" t="s">
        <v>51</v>
      </c>
      <c r="F50" s="211">
        <v>9</v>
      </c>
      <c r="G50" s="211">
        <v>12</v>
      </c>
      <c r="H50" s="211">
        <v>9</v>
      </c>
      <c r="I50" s="211">
        <v>8</v>
      </c>
      <c r="J50" s="211">
        <v>11</v>
      </c>
      <c r="K50" s="53"/>
      <c r="L50" s="211">
        <f t="shared" si="1"/>
        <v>3</v>
      </c>
      <c r="M50" s="211">
        <f t="shared" si="2"/>
        <v>-3</v>
      </c>
      <c r="N50" s="211">
        <f t="shared" si="3"/>
        <v>-1</v>
      </c>
      <c r="O50" s="211">
        <f t="shared" si="4"/>
        <v>3</v>
      </c>
      <c r="P50" s="53"/>
      <c r="Q50" s="213">
        <f t="shared" si="5"/>
        <v>0.33333333333333331</v>
      </c>
      <c r="R50" s="213">
        <f t="shared" si="6"/>
        <v>-0.25</v>
      </c>
      <c r="S50" s="213">
        <f t="shared" si="7"/>
        <v>-0.1111111111111111</v>
      </c>
      <c r="T50" s="213">
        <f t="shared" si="8"/>
        <v>0.375</v>
      </c>
    </row>
    <row r="51" spans="1:20" ht="12.75" x14ac:dyDescent="0.2">
      <c r="A51" s="320"/>
      <c r="B51" s="320" t="s">
        <v>266</v>
      </c>
      <c r="C51" s="321"/>
      <c r="D51" s="321"/>
      <c r="E51" s="210"/>
      <c r="F51" s="211">
        <v>206</v>
      </c>
      <c r="G51" s="211">
        <v>234</v>
      </c>
      <c r="H51" s="211">
        <v>232</v>
      </c>
      <c r="I51" s="211">
        <v>284</v>
      </c>
      <c r="J51" s="211">
        <v>314</v>
      </c>
      <c r="K51" s="53"/>
      <c r="L51" s="211">
        <f t="shared" si="1"/>
        <v>28</v>
      </c>
      <c r="M51" s="211">
        <f t="shared" si="2"/>
        <v>-2</v>
      </c>
      <c r="N51" s="211">
        <f t="shared" si="3"/>
        <v>52</v>
      </c>
      <c r="O51" s="211">
        <f t="shared" si="4"/>
        <v>30</v>
      </c>
      <c r="P51" s="53"/>
      <c r="Q51" s="213">
        <f t="shared" si="5"/>
        <v>0.13592233009708737</v>
      </c>
      <c r="R51" s="213">
        <f t="shared" si="6"/>
        <v>-8.5470085470085479E-3</v>
      </c>
      <c r="S51" s="213">
        <f t="shared" si="7"/>
        <v>0.22413793103448276</v>
      </c>
      <c r="T51" s="213">
        <f t="shared" si="8"/>
        <v>0.10563380281690141</v>
      </c>
    </row>
    <row r="52" spans="1:20" ht="12.75" x14ac:dyDescent="0.2">
      <c r="A52" s="320"/>
      <c r="B52" s="320" t="s">
        <v>267</v>
      </c>
      <c r="C52" s="321">
        <v>1</v>
      </c>
      <c r="D52" s="321">
        <v>2</v>
      </c>
      <c r="E52" s="210" t="s">
        <v>156</v>
      </c>
      <c r="F52" s="211">
        <v>247</v>
      </c>
      <c r="G52" s="211">
        <v>232</v>
      </c>
      <c r="H52" s="211">
        <v>224</v>
      </c>
      <c r="I52" s="211">
        <v>211</v>
      </c>
      <c r="J52" s="211">
        <v>233</v>
      </c>
      <c r="K52" s="53"/>
      <c r="L52" s="211">
        <f t="shared" si="1"/>
        <v>-15</v>
      </c>
      <c r="M52" s="211">
        <f t="shared" si="2"/>
        <v>-8</v>
      </c>
      <c r="N52" s="211">
        <f t="shared" si="3"/>
        <v>-13</v>
      </c>
      <c r="O52" s="211">
        <f t="shared" si="4"/>
        <v>22</v>
      </c>
      <c r="P52" s="53"/>
      <c r="Q52" s="213">
        <f t="shared" si="5"/>
        <v>-6.0728744939271252E-2</v>
      </c>
      <c r="R52" s="213">
        <f t="shared" si="6"/>
        <v>-3.4482758620689655E-2</v>
      </c>
      <c r="S52" s="213">
        <f t="shared" si="7"/>
        <v>-5.8035714285714288E-2</v>
      </c>
      <c r="T52" s="213">
        <f t="shared" si="8"/>
        <v>0.10426540284360189</v>
      </c>
    </row>
    <row r="53" spans="1:20" ht="12.75" x14ac:dyDescent="0.2">
      <c r="A53" s="320"/>
      <c r="B53" s="320"/>
      <c r="C53" s="321"/>
      <c r="D53" s="321"/>
      <c r="E53" s="210" t="s">
        <v>126</v>
      </c>
      <c r="F53" s="211">
        <v>1032</v>
      </c>
      <c r="G53" s="211">
        <v>1018</v>
      </c>
      <c r="H53" s="211">
        <v>1025</v>
      </c>
      <c r="I53" s="211">
        <v>998</v>
      </c>
      <c r="J53" s="211">
        <v>1115</v>
      </c>
      <c r="K53" s="53"/>
      <c r="L53" s="211">
        <f t="shared" si="1"/>
        <v>-14</v>
      </c>
      <c r="M53" s="211">
        <f t="shared" si="2"/>
        <v>7</v>
      </c>
      <c r="N53" s="211">
        <f t="shared" si="3"/>
        <v>-27</v>
      </c>
      <c r="O53" s="211">
        <f t="shared" si="4"/>
        <v>117</v>
      </c>
      <c r="P53" s="53"/>
      <c r="Q53" s="213">
        <f t="shared" si="5"/>
        <v>-1.3565891472868217E-2</v>
      </c>
      <c r="R53" s="213">
        <f t="shared" si="6"/>
        <v>6.8762278978389E-3</v>
      </c>
      <c r="S53" s="213">
        <f t="shared" si="7"/>
        <v>-2.6341463414634145E-2</v>
      </c>
      <c r="T53" s="213">
        <f t="shared" si="8"/>
        <v>0.11723446893787576</v>
      </c>
    </row>
    <row r="54" spans="1:20" ht="12.75" x14ac:dyDescent="0.2">
      <c r="A54" s="320"/>
      <c r="B54" s="320"/>
      <c r="C54" s="321"/>
      <c r="D54" s="321"/>
      <c r="E54" s="210" t="s">
        <v>157</v>
      </c>
      <c r="F54" s="211">
        <v>40</v>
      </c>
      <c r="G54" s="211">
        <v>47</v>
      </c>
      <c r="H54" s="211">
        <v>44</v>
      </c>
      <c r="I54" s="211">
        <v>38</v>
      </c>
      <c r="J54" s="211">
        <v>36</v>
      </c>
      <c r="K54" s="53"/>
      <c r="L54" s="211">
        <f t="shared" si="1"/>
        <v>7</v>
      </c>
      <c r="M54" s="211">
        <f t="shared" si="2"/>
        <v>-3</v>
      </c>
      <c r="N54" s="211">
        <f t="shared" si="3"/>
        <v>-6</v>
      </c>
      <c r="O54" s="211">
        <f t="shared" si="4"/>
        <v>-2</v>
      </c>
      <c r="P54" s="53"/>
      <c r="Q54" s="213">
        <f t="shared" si="5"/>
        <v>0.17499999999999999</v>
      </c>
      <c r="R54" s="213">
        <f t="shared" si="6"/>
        <v>-6.3829787234042548E-2</v>
      </c>
      <c r="S54" s="213">
        <f t="shared" si="7"/>
        <v>-0.13636363636363635</v>
      </c>
      <c r="T54" s="213">
        <f t="shared" si="8"/>
        <v>-5.2631578947368418E-2</v>
      </c>
    </row>
    <row r="55" spans="1:20" ht="12.75" x14ac:dyDescent="0.2">
      <c r="A55" s="320"/>
      <c r="B55" s="322"/>
      <c r="C55" s="323"/>
      <c r="D55" s="323"/>
      <c r="E55" s="323" t="s">
        <v>127</v>
      </c>
      <c r="F55" s="214">
        <v>49</v>
      </c>
      <c r="G55" s="214">
        <v>47</v>
      </c>
      <c r="H55" s="214">
        <v>52</v>
      </c>
      <c r="I55" s="214">
        <v>34</v>
      </c>
      <c r="J55" s="214">
        <v>32</v>
      </c>
      <c r="K55" s="53"/>
      <c r="L55" s="214">
        <f t="shared" si="1"/>
        <v>-2</v>
      </c>
      <c r="M55" s="214">
        <f t="shared" si="2"/>
        <v>5</v>
      </c>
      <c r="N55" s="214">
        <f t="shared" si="3"/>
        <v>-18</v>
      </c>
      <c r="O55" s="214">
        <f t="shared" si="4"/>
        <v>-2</v>
      </c>
      <c r="P55" s="53"/>
      <c r="Q55" s="215">
        <f t="shared" si="5"/>
        <v>-4.0816326530612242E-2</v>
      </c>
      <c r="R55" s="215">
        <f t="shared" si="6"/>
        <v>0.10638297872340426</v>
      </c>
      <c r="S55" s="215">
        <f t="shared" si="7"/>
        <v>-0.34615384615384615</v>
      </c>
      <c r="T55" s="215">
        <f t="shared" si="8"/>
        <v>-5.8823529411764705E-2</v>
      </c>
    </row>
    <row r="56" spans="1:20" ht="12.75" x14ac:dyDescent="0.2">
      <c r="A56" s="320"/>
      <c r="B56" s="319"/>
      <c r="C56" s="319"/>
      <c r="D56" s="319"/>
      <c r="E56" s="210" t="s">
        <v>128</v>
      </c>
      <c r="F56" s="211">
        <v>1345</v>
      </c>
      <c r="G56" s="211">
        <v>1456</v>
      </c>
      <c r="H56" s="211">
        <v>1524</v>
      </c>
      <c r="I56" s="211">
        <v>1573</v>
      </c>
      <c r="J56" s="211">
        <v>1567</v>
      </c>
      <c r="K56" s="53"/>
      <c r="L56" s="211">
        <f t="shared" si="1"/>
        <v>111</v>
      </c>
      <c r="M56" s="211">
        <f t="shared" si="2"/>
        <v>68</v>
      </c>
      <c r="N56" s="211">
        <f t="shared" si="3"/>
        <v>49</v>
      </c>
      <c r="O56" s="211">
        <f t="shared" si="4"/>
        <v>-6</v>
      </c>
      <c r="P56" s="53"/>
      <c r="Q56" s="213">
        <f t="shared" si="5"/>
        <v>8.252788104089219E-2</v>
      </c>
      <c r="R56" s="213">
        <f t="shared" si="6"/>
        <v>4.6703296703296704E-2</v>
      </c>
      <c r="S56" s="213">
        <f t="shared" si="7"/>
        <v>3.2152230971128612E-2</v>
      </c>
      <c r="T56" s="213">
        <f t="shared" si="8"/>
        <v>-3.8143674507310869E-3</v>
      </c>
    </row>
    <row r="57" spans="1:20" ht="12.75" x14ac:dyDescent="0.2">
      <c r="A57" s="320"/>
      <c r="B57" s="320"/>
      <c r="C57" s="321"/>
      <c r="D57" s="321"/>
      <c r="E57" s="210" t="s">
        <v>134</v>
      </c>
      <c r="F57" s="211">
        <v>422</v>
      </c>
      <c r="G57" s="211">
        <v>455</v>
      </c>
      <c r="H57" s="211">
        <v>471</v>
      </c>
      <c r="I57" s="211">
        <v>451</v>
      </c>
      <c r="J57" s="211">
        <v>466</v>
      </c>
      <c r="K57" s="53"/>
      <c r="L57" s="211">
        <f t="shared" si="1"/>
        <v>33</v>
      </c>
      <c r="M57" s="211">
        <f t="shared" si="2"/>
        <v>16</v>
      </c>
      <c r="N57" s="211">
        <f t="shared" si="3"/>
        <v>-20</v>
      </c>
      <c r="O57" s="211">
        <f t="shared" si="4"/>
        <v>15</v>
      </c>
      <c r="P57" s="53"/>
      <c r="Q57" s="213">
        <f t="shared" si="5"/>
        <v>7.8199052132701424E-2</v>
      </c>
      <c r="R57" s="213">
        <f t="shared" si="6"/>
        <v>3.5164835164835165E-2</v>
      </c>
      <c r="S57" s="213">
        <f t="shared" si="7"/>
        <v>-4.2462845010615709E-2</v>
      </c>
      <c r="T57" s="213">
        <f t="shared" si="8"/>
        <v>3.325942350332594E-2</v>
      </c>
    </row>
    <row r="58" spans="1:20" ht="12.75" x14ac:dyDescent="0.2">
      <c r="A58" s="320"/>
      <c r="B58" s="320"/>
      <c r="C58" s="321"/>
      <c r="D58" s="321"/>
      <c r="E58" s="210" t="s">
        <v>129</v>
      </c>
      <c r="F58" s="211">
        <v>4044</v>
      </c>
      <c r="G58" s="211">
        <v>4215</v>
      </c>
      <c r="H58" s="211">
        <v>4282</v>
      </c>
      <c r="I58" s="211">
        <v>4494</v>
      </c>
      <c r="J58" s="211">
        <v>4778</v>
      </c>
      <c r="K58" s="53"/>
      <c r="L58" s="211">
        <f t="shared" si="1"/>
        <v>171</v>
      </c>
      <c r="M58" s="211">
        <f t="shared" si="2"/>
        <v>67</v>
      </c>
      <c r="N58" s="211">
        <f t="shared" si="3"/>
        <v>212</v>
      </c>
      <c r="O58" s="211">
        <f t="shared" si="4"/>
        <v>284</v>
      </c>
      <c r="P58" s="53"/>
      <c r="Q58" s="213">
        <f t="shared" si="5"/>
        <v>4.2284866468842733E-2</v>
      </c>
      <c r="R58" s="213">
        <f t="shared" si="6"/>
        <v>1.5895610913404509E-2</v>
      </c>
      <c r="S58" s="213">
        <f t="shared" si="7"/>
        <v>4.950957496496964E-2</v>
      </c>
      <c r="T58" s="213">
        <f t="shared" si="8"/>
        <v>6.3195371606586559E-2</v>
      </c>
    </row>
    <row r="59" spans="1:20" ht="12.75" x14ac:dyDescent="0.2">
      <c r="A59" s="320"/>
      <c r="B59" s="320"/>
      <c r="C59" s="321"/>
      <c r="D59" s="321"/>
      <c r="E59" s="210" t="s">
        <v>158</v>
      </c>
      <c r="F59" s="211">
        <v>84</v>
      </c>
      <c r="G59" s="211">
        <v>75</v>
      </c>
      <c r="H59" s="211">
        <v>80</v>
      </c>
      <c r="I59" s="211">
        <v>93</v>
      </c>
      <c r="J59" s="211">
        <v>82</v>
      </c>
      <c r="K59" s="53"/>
      <c r="L59" s="211">
        <f t="shared" si="1"/>
        <v>-9</v>
      </c>
      <c r="M59" s="211">
        <f t="shared" si="2"/>
        <v>5</v>
      </c>
      <c r="N59" s="211">
        <f t="shared" si="3"/>
        <v>13</v>
      </c>
      <c r="O59" s="211">
        <f t="shared" si="4"/>
        <v>-11</v>
      </c>
      <c r="P59" s="53"/>
      <c r="Q59" s="213">
        <f t="shared" si="5"/>
        <v>-0.10714285714285714</v>
      </c>
      <c r="R59" s="213">
        <f t="shared" si="6"/>
        <v>6.6666666666666666E-2</v>
      </c>
      <c r="S59" s="213">
        <f t="shared" si="7"/>
        <v>0.16250000000000001</v>
      </c>
      <c r="T59" s="213">
        <f t="shared" si="8"/>
        <v>-0.11827956989247312</v>
      </c>
    </row>
    <row r="60" spans="1:20" ht="12.75" x14ac:dyDescent="0.2">
      <c r="A60" s="320"/>
      <c r="B60" s="320"/>
      <c r="C60" s="321">
        <v>2</v>
      </c>
      <c r="D60" s="321">
        <v>2</v>
      </c>
      <c r="E60" s="210" t="s">
        <v>159</v>
      </c>
      <c r="F60" s="211">
        <v>195</v>
      </c>
      <c r="G60" s="211">
        <v>168</v>
      </c>
      <c r="H60" s="211">
        <v>150</v>
      </c>
      <c r="I60" s="211">
        <v>141</v>
      </c>
      <c r="J60" s="211">
        <v>141</v>
      </c>
      <c r="K60" s="53"/>
      <c r="L60" s="211">
        <f t="shared" si="1"/>
        <v>-27</v>
      </c>
      <c r="M60" s="211">
        <f t="shared" si="2"/>
        <v>-18</v>
      </c>
      <c r="N60" s="211">
        <f t="shared" si="3"/>
        <v>-9</v>
      </c>
      <c r="O60" s="211">
        <f t="shared" si="4"/>
        <v>0</v>
      </c>
      <c r="P60" s="53"/>
      <c r="Q60" s="213">
        <f t="shared" si="5"/>
        <v>-0.13846153846153847</v>
      </c>
      <c r="R60" s="213">
        <f t="shared" si="6"/>
        <v>-0.10714285714285714</v>
      </c>
      <c r="S60" s="213">
        <f t="shared" si="7"/>
        <v>-0.06</v>
      </c>
      <c r="T60" s="213">
        <f t="shared" si="8"/>
        <v>0</v>
      </c>
    </row>
    <row r="61" spans="1:20" ht="12.75" x14ac:dyDescent="0.2">
      <c r="A61" s="320"/>
      <c r="B61" s="320"/>
      <c r="C61" s="321"/>
      <c r="D61" s="321"/>
      <c r="E61" s="210" t="s">
        <v>135</v>
      </c>
      <c r="F61" s="211">
        <v>822</v>
      </c>
      <c r="G61" s="211">
        <v>742</v>
      </c>
      <c r="H61" s="211">
        <v>723</v>
      </c>
      <c r="I61" s="211">
        <v>725</v>
      </c>
      <c r="J61" s="211">
        <v>771</v>
      </c>
      <c r="K61" s="53"/>
      <c r="L61" s="211">
        <f t="shared" si="1"/>
        <v>-80</v>
      </c>
      <c r="M61" s="211">
        <f t="shared" si="2"/>
        <v>-19</v>
      </c>
      <c r="N61" s="211">
        <f t="shared" si="3"/>
        <v>2</v>
      </c>
      <c r="O61" s="211">
        <f t="shared" si="4"/>
        <v>46</v>
      </c>
      <c r="P61" s="53"/>
      <c r="Q61" s="213">
        <f t="shared" si="5"/>
        <v>-9.7323600973236016E-2</v>
      </c>
      <c r="R61" s="213">
        <f t="shared" si="6"/>
        <v>-2.5606469002695417E-2</v>
      </c>
      <c r="S61" s="213">
        <f t="shared" si="7"/>
        <v>2.7662517289073307E-3</v>
      </c>
      <c r="T61" s="213">
        <f t="shared" si="8"/>
        <v>6.344827586206897E-2</v>
      </c>
    </row>
    <row r="62" spans="1:20" ht="12.75" x14ac:dyDescent="0.2">
      <c r="A62" s="320"/>
      <c r="B62" s="320"/>
      <c r="C62" s="321"/>
      <c r="D62" s="321"/>
      <c r="E62" s="210" t="s">
        <v>160</v>
      </c>
      <c r="F62" s="211">
        <v>28</v>
      </c>
      <c r="G62" s="211">
        <v>25</v>
      </c>
      <c r="H62" s="211">
        <v>19</v>
      </c>
      <c r="I62" s="211">
        <v>16</v>
      </c>
      <c r="J62" s="211">
        <v>10</v>
      </c>
      <c r="K62" s="53"/>
      <c r="L62" s="211">
        <f t="shared" si="1"/>
        <v>-3</v>
      </c>
      <c r="M62" s="211">
        <f t="shared" si="2"/>
        <v>-6</v>
      </c>
      <c r="N62" s="211">
        <f t="shared" si="3"/>
        <v>-3</v>
      </c>
      <c r="O62" s="211">
        <f t="shared" si="4"/>
        <v>-6</v>
      </c>
      <c r="P62" s="53"/>
      <c r="Q62" s="213">
        <f t="shared" si="5"/>
        <v>-0.10714285714285714</v>
      </c>
      <c r="R62" s="213">
        <f t="shared" si="6"/>
        <v>-0.24</v>
      </c>
      <c r="S62" s="213">
        <f t="shared" si="7"/>
        <v>-0.15789473684210525</v>
      </c>
      <c r="T62" s="213">
        <f t="shared" si="8"/>
        <v>-0.375</v>
      </c>
    </row>
    <row r="63" spans="1:20" ht="12.75" x14ac:dyDescent="0.2">
      <c r="A63" s="320"/>
      <c r="B63" s="320"/>
      <c r="C63" s="321"/>
      <c r="D63" s="321"/>
      <c r="E63" s="210" t="s">
        <v>136</v>
      </c>
      <c r="F63" s="211">
        <v>56</v>
      </c>
      <c r="G63" s="211">
        <v>38</v>
      </c>
      <c r="H63" s="211">
        <v>31</v>
      </c>
      <c r="I63" s="211">
        <v>32</v>
      </c>
      <c r="J63" s="211">
        <v>25</v>
      </c>
      <c r="K63" s="53"/>
      <c r="L63" s="211">
        <f t="shared" si="1"/>
        <v>-18</v>
      </c>
      <c r="M63" s="211">
        <f t="shared" si="2"/>
        <v>-7</v>
      </c>
      <c r="N63" s="211">
        <f t="shared" si="3"/>
        <v>1</v>
      </c>
      <c r="O63" s="211">
        <f t="shared" si="4"/>
        <v>-7</v>
      </c>
      <c r="P63" s="53"/>
      <c r="Q63" s="213">
        <f t="shared" si="5"/>
        <v>-0.32142857142857145</v>
      </c>
      <c r="R63" s="213">
        <f t="shared" si="6"/>
        <v>-0.18421052631578946</v>
      </c>
      <c r="S63" s="213">
        <f t="shared" si="7"/>
        <v>3.2258064516129031E-2</v>
      </c>
      <c r="T63" s="213">
        <f t="shared" si="8"/>
        <v>-0.21875</v>
      </c>
    </row>
    <row r="64" spans="1:20" ht="12.75" x14ac:dyDescent="0.2">
      <c r="A64" s="320"/>
      <c r="B64" s="320"/>
      <c r="C64" s="319"/>
      <c r="D64" s="321"/>
      <c r="E64" s="210" t="s">
        <v>137</v>
      </c>
      <c r="F64" s="211">
        <v>1070</v>
      </c>
      <c r="G64" s="211">
        <v>1002</v>
      </c>
      <c r="H64" s="211">
        <v>1045</v>
      </c>
      <c r="I64" s="211">
        <v>1131</v>
      </c>
      <c r="J64" s="211">
        <v>1131</v>
      </c>
      <c r="K64" s="53"/>
      <c r="L64" s="211">
        <f t="shared" si="1"/>
        <v>-68</v>
      </c>
      <c r="M64" s="211">
        <f t="shared" si="2"/>
        <v>43</v>
      </c>
      <c r="N64" s="211">
        <f t="shared" si="3"/>
        <v>86</v>
      </c>
      <c r="O64" s="211">
        <f t="shared" si="4"/>
        <v>0</v>
      </c>
      <c r="P64" s="53"/>
      <c r="Q64" s="213">
        <f t="shared" si="5"/>
        <v>-6.3551401869158877E-2</v>
      </c>
      <c r="R64" s="213">
        <f t="shared" si="6"/>
        <v>4.291417165668663E-2</v>
      </c>
      <c r="S64" s="213">
        <f t="shared" si="7"/>
        <v>8.2296650717703354E-2</v>
      </c>
      <c r="T64" s="213">
        <f t="shared" si="8"/>
        <v>0</v>
      </c>
    </row>
    <row r="65" spans="1:20" ht="12.75" x14ac:dyDescent="0.2">
      <c r="A65" s="320"/>
      <c r="B65" s="320"/>
      <c r="C65" s="321"/>
      <c r="D65" s="321"/>
      <c r="E65" s="210" t="s">
        <v>162</v>
      </c>
      <c r="F65" s="211">
        <v>352</v>
      </c>
      <c r="G65" s="211">
        <v>328</v>
      </c>
      <c r="H65" s="211">
        <v>325</v>
      </c>
      <c r="I65" s="211">
        <v>344</v>
      </c>
      <c r="J65" s="211">
        <v>369</v>
      </c>
      <c r="K65" s="53"/>
      <c r="L65" s="211">
        <f t="shared" si="1"/>
        <v>-24</v>
      </c>
      <c r="M65" s="211">
        <f t="shared" si="2"/>
        <v>-3</v>
      </c>
      <c r="N65" s="211">
        <f t="shared" si="3"/>
        <v>19</v>
      </c>
      <c r="O65" s="211">
        <f t="shared" si="4"/>
        <v>25</v>
      </c>
      <c r="P65" s="53"/>
      <c r="Q65" s="213">
        <f t="shared" si="5"/>
        <v>-6.8181818181818177E-2</v>
      </c>
      <c r="R65" s="213">
        <f t="shared" si="6"/>
        <v>-9.1463414634146336E-3</v>
      </c>
      <c r="S65" s="213">
        <f t="shared" si="7"/>
        <v>5.8461538461538461E-2</v>
      </c>
      <c r="T65" s="213">
        <f t="shared" si="8"/>
        <v>7.2674418604651167E-2</v>
      </c>
    </row>
    <row r="66" spans="1:20" ht="12.75" x14ac:dyDescent="0.2">
      <c r="A66" s="320"/>
      <c r="B66" s="320"/>
      <c r="C66" s="321"/>
      <c r="D66" s="321"/>
      <c r="E66" s="210" t="s">
        <v>138</v>
      </c>
      <c r="F66" s="211">
        <v>3450</v>
      </c>
      <c r="G66" s="211">
        <v>3125</v>
      </c>
      <c r="H66" s="211">
        <v>3124</v>
      </c>
      <c r="I66" s="211">
        <v>3244</v>
      </c>
      <c r="J66" s="211">
        <v>3478</v>
      </c>
      <c r="K66" s="53"/>
      <c r="L66" s="211">
        <f t="shared" si="1"/>
        <v>-325</v>
      </c>
      <c r="M66" s="211">
        <f t="shared" si="2"/>
        <v>-1</v>
      </c>
      <c r="N66" s="211">
        <f t="shared" si="3"/>
        <v>120</v>
      </c>
      <c r="O66" s="211">
        <f t="shared" si="4"/>
        <v>234</v>
      </c>
      <c r="P66" s="53"/>
      <c r="Q66" s="213">
        <f t="shared" si="5"/>
        <v>-9.420289855072464E-2</v>
      </c>
      <c r="R66" s="213">
        <f t="shared" si="6"/>
        <v>-3.2000000000000003E-4</v>
      </c>
      <c r="S66" s="213">
        <f t="shared" si="7"/>
        <v>3.8412291933418691E-2</v>
      </c>
      <c r="T66" s="213">
        <f t="shared" si="8"/>
        <v>7.2133168927250302E-2</v>
      </c>
    </row>
    <row r="67" spans="1:20" ht="12.75" x14ac:dyDescent="0.2">
      <c r="A67" s="320"/>
      <c r="B67" s="320"/>
      <c r="C67" s="321"/>
      <c r="D67" s="321"/>
      <c r="E67" s="210" t="s">
        <v>161</v>
      </c>
      <c r="F67" s="211">
        <v>63</v>
      </c>
      <c r="G67" s="211">
        <v>56</v>
      </c>
      <c r="H67" s="211">
        <v>46</v>
      </c>
      <c r="I67" s="211">
        <v>58</v>
      </c>
      <c r="J67" s="211">
        <v>62</v>
      </c>
      <c r="K67" s="53"/>
      <c r="L67" s="211">
        <f t="shared" si="1"/>
        <v>-7</v>
      </c>
      <c r="M67" s="211">
        <f t="shared" si="2"/>
        <v>-10</v>
      </c>
      <c r="N67" s="211">
        <f t="shared" si="3"/>
        <v>12</v>
      </c>
      <c r="O67" s="211">
        <f t="shared" si="4"/>
        <v>4</v>
      </c>
      <c r="P67" s="53"/>
      <c r="Q67" s="213">
        <f t="shared" si="5"/>
        <v>-0.1111111111111111</v>
      </c>
      <c r="R67" s="213">
        <f t="shared" si="6"/>
        <v>-0.17857142857142858</v>
      </c>
      <c r="S67" s="213">
        <f t="shared" si="7"/>
        <v>0.2608695652173913</v>
      </c>
      <c r="T67" s="213">
        <f t="shared" si="8"/>
        <v>6.8965517241379309E-2</v>
      </c>
    </row>
    <row r="68" spans="1:20" ht="12.75" x14ac:dyDescent="0.2">
      <c r="A68" s="320"/>
      <c r="B68" s="320" t="s">
        <v>268</v>
      </c>
      <c r="C68" s="321"/>
      <c r="D68" s="321"/>
      <c r="E68" s="210"/>
      <c r="F68" s="211">
        <v>13299</v>
      </c>
      <c r="G68" s="211">
        <v>13029</v>
      </c>
      <c r="H68" s="211">
        <v>13165</v>
      </c>
      <c r="I68" s="211">
        <v>13583</v>
      </c>
      <c r="J68" s="211">
        <v>14296</v>
      </c>
      <c r="K68" s="53"/>
      <c r="L68" s="211">
        <f t="shared" si="1"/>
        <v>-270</v>
      </c>
      <c r="M68" s="211">
        <f t="shared" si="2"/>
        <v>136</v>
      </c>
      <c r="N68" s="211">
        <f t="shared" si="3"/>
        <v>418</v>
      </c>
      <c r="O68" s="211">
        <f t="shared" si="4"/>
        <v>713</v>
      </c>
      <c r="P68" s="53"/>
      <c r="Q68" s="213">
        <f t="shared" si="5"/>
        <v>-2.0302278366794498E-2</v>
      </c>
      <c r="R68" s="213">
        <f t="shared" si="6"/>
        <v>1.0438253127638346E-2</v>
      </c>
      <c r="S68" s="213">
        <f t="shared" si="7"/>
        <v>3.1750854538549186E-2</v>
      </c>
      <c r="T68" s="213">
        <f t="shared" si="8"/>
        <v>5.249208569535449E-2</v>
      </c>
    </row>
    <row r="69" spans="1:20" ht="12.75" x14ac:dyDescent="0.2">
      <c r="A69" s="320"/>
      <c r="B69" s="320" t="s">
        <v>6</v>
      </c>
      <c r="C69" s="321">
        <v>1</v>
      </c>
      <c r="D69" s="321">
        <v>2</v>
      </c>
      <c r="E69" s="210" t="s">
        <v>269</v>
      </c>
      <c r="F69" s="211"/>
      <c r="G69" s="211"/>
      <c r="H69" s="211"/>
      <c r="I69" s="211"/>
      <c r="J69" s="211">
        <v>642</v>
      </c>
      <c r="K69" s="53"/>
      <c r="L69" s="211">
        <f t="shared" si="1"/>
        <v>0</v>
      </c>
      <c r="M69" s="211">
        <f t="shared" si="2"/>
        <v>0</v>
      </c>
      <c r="N69" s="211">
        <f t="shared" si="3"/>
        <v>0</v>
      </c>
      <c r="O69" s="211">
        <f t="shared" si="4"/>
        <v>642</v>
      </c>
      <c r="P69" s="53"/>
      <c r="Q69" s="213" t="e">
        <f t="shared" si="5"/>
        <v>#DIV/0!</v>
      </c>
      <c r="R69" s="213" t="e">
        <f t="shared" si="6"/>
        <v>#DIV/0!</v>
      </c>
      <c r="S69" s="213" t="e">
        <f t="shared" si="7"/>
        <v>#DIV/0!</v>
      </c>
      <c r="T69" s="213" t="e">
        <f t="shared" si="8"/>
        <v>#DIV/0!</v>
      </c>
    </row>
    <row r="70" spans="1:20" ht="25.5" x14ac:dyDescent="0.2">
      <c r="A70" s="320"/>
      <c r="B70" s="320"/>
      <c r="C70" s="321"/>
      <c r="D70" s="321"/>
      <c r="E70" s="210" t="s">
        <v>212</v>
      </c>
      <c r="F70" s="211"/>
      <c r="G70" s="211"/>
      <c r="H70" s="211"/>
      <c r="I70" s="211">
        <v>4</v>
      </c>
      <c r="J70" s="211"/>
      <c r="K70" s="53"/>
      <c r="L70" s="211">
        <f t="shared" si="1"/>
        <v>0</v>
      </c>
      <c r="M70" s="211">
        <f t="shared" si="2"/>
        <v>0</v>
      </c>
      <c r="N70" s="211">
        <f t="shared" si="3"/>
        <v>4</v>
      </c>
      <c r="O70" s="211">
        <f t="shared" si="4"/>
        <v>-4</v>
      </c>
      <c r="P70" s="53"/>
      <c r="Q70" s="213" t="e">
        <f t="shared" si="5"/>
        <v>#DIV/0!</v>
      </c>
      <c r="R70" s="213" t="e">
        <f t="shared" si="6"/>
        <v>#DIV/0!</v>
      </c>
      <c r="S70" s="213" t="e">
        <f t="shared" si="7"/>
        <v>#DIV/0!</v>
      </c>
      <c r="T70" s="213">
        <f t="shared" si="8"/>
        <v>-1</v>
      </c>
    </row>
    <row r="71" spans="1:20" ht="25.5" x14ac:dyDescent="0.2">
      <c r="A71" s="320"/>
      <c r="B71" s="320"/>
      <c r="C71" s="321"/>
      <c r="D71" s="321"/>
      <c r="E71" s="210" t="s">
        <v>270</v>
      </c>
      <c r="F71" s="211"/>
      <c r="G71" s="211"/>
      <c r="H71" s="211"/>
      <c r="I71" s="211"/>
      <c r="J71" s="211">
        <v>1</v>
      </c>
      <c r="K71" s="53"/>
      <c r="L71" s="211">
        <f t="shared" si="1"/>
        <v>0</v>
      </c>
      <c r="M71" s="211">
        <f t="shared" si="2"/>
        <v>0</v>
      </c>
      <c r="N71" s="211">
        <f t="shared" si="3"/>
        <v>0</v>
      </c>
      <c r="O71" s="211">
        <f t="shared" si="4"/>
        <v>1</v>
      </c>
      <c r="P71" s="53"/>
      <c r="Q71" s="213" t="e">
        <f t="shared" si="5"/>
        <v>#DIV/0!</v>
      </c>
      <c r="R71" s="213" t="e">
        <f t="shared" si="6"/>
        <v>#DIV/0!</v>
      </c>
      <c r="S71" s="213" t="e">
        <f t="shared" si="7"/>
        <v>#DIV/0!</v>
      </c>
      <c r="T71" s="213" t="e">
        <f t="shared" si="8"/>
        <v>#DIV/0!</v>
      </c>
    </row>
    <row r="72" spans="1:20" ht="12.75" x14ac:dyDescent="0.2">
      <c r="A72" s="320"/>
      <c r="B72" s="322"/>
      <c r="C72" s="323"/>
      <c r="D72" s="323"/>
      <c r="E72" s="323" t="s">
        <v>271</v>
      </c>
      <c r="F72" s="214"/>
      <c r="G72" s="214"/>
      <c r="H72" s="214"/>
      <c r="I72" s="214"/>
      <c r="J72" s="214">
        <v>239</v>
      </c>
      <c r="K72" s="53"/>
      <c r="L72" s="214">
        <f t="shared" ref="L72:L135" si="9">G72-F72</f>
        <v>0</v>
      </c>
      <c r="M72" s="214">
        <f t="shared" ref="M72:M135" si="10">H72-G72</f>
        <v>0</v>
      </c>
      <c r="N72" s="214">
        <f t="shared" ref="N72:N135" si="11">I72-H72</f>
        <v>0</v>
      </c>
      <c r="O72" s="214">
        <f t="shared" ref="O72:O135" si="12">J72-I72</f>
        <v>239</v>
      </c>
      <c r="P72" s="53"/>
      <c r="Q72" s="215" t="e">
        <f t="shared" si="5"/>
        <v>#DIV/0!</v>
      </c>
      <c r="R72" s="215" t="e">
        <f t="shared" si="6"/>
        <v>#DIV/0!</v>
      </c>
      <c r="S72" s="215" t="e">
        <f t="shared" si="7"/>
        <v>#DIV/0!</v>
      </c>
      <c r="T72" s="215" t="e">
        <f t="shared" si="8"/>
        <v>#DIV/0!</v>
      </c>
    </row>
    <row r="73" spans="1:20" ht="12.75" x14ac:dyDescent="0.2">
      <c r="A73" s="320"/>
      <c r="B73" s="319"/>
      <c r="C73" s="319"/>
      <c r="D73" s="319"/>
      <c r="E73" s="210" t="s">
        <v>28</v>
      </c>
      <c r="F73" s="211">
        <v>900</v>
      </c>
      <c r="G73" s="211">
        <v>787</v>
      </c>
      <c r="H73" s="211">
        <v>765</v>
      </c>
      <c r="I73" s="211">
        <v>751</v>
      </c>
      <c r="J73" s="211">
        <v>730</v>
      </c>
      <c r="K73" s="53"/>
      <c r="L73" s="211">
        <f t="shared" si="9"/>
        <v>-113</v>
      </c>
      <c r="M73" s="211">
        <f t="shared" si="10"/>
        <v>-22</v>
      </c>
      <c r="N73" s="211">
        <f t="shared" si="11"/>
        <v>-14</v>
      </c>
      <c r="O73" s="211">
        <f t="shared" si="12"/>
        <v>-21</v>
      </c>
      <c r="P73" s="53"/>
      <c r="Q73" s="213">
        <f t="shared" si="5"/>
        <v>-0.12555555555555556</v>
      </c>
      <c r="R73" s="213">
        <f t="shared" si="6"/>
        <v>-2.795425667090216E-2</v>
      </c>
      <c r="S73" s="213">
        <f t="shared" si="7"/>
        <v>-1.8300653594771243E-2</v>
      </c>
      <c r="T73" s="213">
        <f t="shared" si="8"/>
        <v>-2.7962716378162451E-2</v>
      </c>
    </row>
    <row r="74" spans="1:20" ht="12.75" x14ac:dyDescent="0.2">
      <c r="A74" s="320"/>
      <c r="B74" s="320"/>
      <c r="C74" s="321"/>
      <c r="D74" s="321"/>
      <c r="E74" s="210" t="s">
        <v>60</v>
      </c>
      <c r="F74" s="211">
        <v>2085</v>
      </c>
      <c r="G74" s="211">
        <v>1985</v>
      </c>
      <c r="H74" s="211">
        <v>1996</v>
      </c>
      <c r="I74" s="211">
        <v>1994</v>
      </c>
      <c r="J74" s="211">
        <v>1944</v>
      </c>
      <c r="K74" s="53"/>
      <c r="L74" s="211">
        <f t="shared" si="9"/>
        <v>-100</v>
      </c>
      <c r="M74" s="211">
        <f t="shared" si="10"/>
        <v>11</v>
      </c>
      <c r="N74" s="211">
        <f t="shared" si="11"/>
        <v>-2</v>
      </c>
      <c r="O74" s="211">
        <f t="shared" si="12"/>
        <v>-50</v>
      </c>
      <c r="P74" s="53"/>
      <c r="Q74" s="213">
        <f t="shared" si="5"/>
        <v>-4.7961630695443645E-2</v>
      </c>
      <c r="R74" s="213">
        <f t="shared" si="6"/>
        <v>5.5415617128463475E-3</v>
      </c>
      <c r="S74" s="213">
        <f t="shared" si="7"/>
        <v>-1.002004008016032E-3</v>
      </c>
      <c r="T74" s="213">
        <f t="shared" si="8"/>
        <v>-2.5075225677031094E-2</v>
      </c>
    </row>
    <row r="75" spans="1:20" ht="12.75" x14ac:dyDescent="0.2">
      <c r="A75" s="320"/>
      <c r="B75" s="320"/>
      <c r="C75" s="321"/>
      <c r="D75" s="321"/>
      <c r="E75" s="210" t="s">
        <v>213</v>
      </c>
      <c r="F75" s="211"/>
      <c r="G75" s="211">
        <v>13</v>
      </c>
      <c r="H75" s="211">
        <v>13</v>
      </c>
      <c r="I75" s="211">
        <v>8</v>
      </c>
      <c r="J75" s="211">
        <v>7</v>
      </c>
      <c r="K75" s="53"/>
      <c r="L75" s="211">
        <f t="shared" si="9"/>
        <v>13</v>
      </c>
      <c r="M75" s="211">
        <f t="shared" si="10"/>
        <v>0</v>
      </c>
      <c r="N75" s="211">
        <f t="shared" si="11"/>
        <v>-5</v>
      </c>
      <c r="O75" s="211">
        <f t="shared" si="12"/>
        <v>-1</v>
      </c>
      <c r="P75" s="53"/>
      <c r="Q75" s="213" t="e">
        <f t="shared" si="5"/>
        <v>#DIV/0!</v>
      </c>
      <c r="R75" s="213">
        <f t="shared" si="6"/>
        <v>0</v>
      </c>
      <c r="S75" s="213">
        <f t="shared" si="7"/>
        <v>-0.38461538461538464</v>
      </c>
      <c r="T75" s="213">
        <f t="shared" si="8"/>
        <v>-0.125</v>
      </c>
    </row>
    <row r="76" spans="1:20" ht="12.75" x14ac:dyDescent="0.2">
      <c r="A76" s="320"/>
      <c r="B76" s="320"/>
      <c r="C76" s="321"/>
      <c r="D76" s="321"/>
      <c r="E76" s="210" t="s">
        <v>65</v>
      </c>
      <c r="F76" s="211">
        <v>259</v>
      </c>
      <c r="G76" s="211">
        <v>246</v>
      </c>
      <c r="H76" s="211">
        <v>206</v>
      </c>
      <c r="I76" s="211">
        <v>210</v>
      </c>
      <c r="J76" s="211"/>
      <c r="K76" s="53"/>
      <c r="L76" s="211">
        <f t="shared" si="9"/>
        <v>-13</v>
      </c>
      <c r="M76" s="211">
        <f t="shared" si="10"/>
        <v>-40</v>
      </c>
      <c r="N76" s="211">
        <f t="shared" si="11"/>
        <v>4</v>
      </c>
      <c r="O76" s="211">
        <f t="shared" si="12"/>
        <v>-210</v>
      </c>
      <c r="P76" s="53"/>
      <c r="Q76" s="213">
        <f t="shared" si="5"/>
        <v>-5.019305019305019E-2</v>
      </c>
      <c r="R76" s="213">
        <f t="shared" si="6"/>
        <v>-0.16260162601626016</v>
      </c>
      <c r="S76" s="213">
        <f t="shared" si="7"/>
        <v>1.9417475728155338E-2</v>
      </c>
      <c r="T76" s="213">
        <f t="shared" si="8"/>
        <v>-1</v>
      </c>
    </row>
    <row r="77" spans="1:20" ht="12.75" x14ac:dyDescent="0.2">
      <c r="A77" s="320"/>
      <c r="B77" s="320"/>
      <c r="C77" s="321"/>
      <c r="D77" s="321"/>
      <c r="E77" s="210" t="s">
        <v>92</v>
      </c>
      <c r="F77" s="211">
        <v>1177</v>
      </c>
      <c r="G77" s="211">
        <v>1161</v>
      </c>
      <c r="H77" s="211">
        <v>1108</v>
      </c>
      <c r="I77" s="211">
        <v>1083</v>
      </c>
      <c r="J77" s="211">
        <v>1135</v>
      </c>
      <c r="K77" s="53"/>
      <c r="L77" s="211">
        <f t="shared" si="9"/>
        <v>-16</v>
      </c>
      <c r="M77" s="211">
        <f t="shared" si="10"/>
        <v>-53</v>
      </c>
      <c r="N77" s="211">
        <f t="shared" si="11"/>
        <v>-25</v>
      </c>
      <c r="O77" s="211">
        <f t="shared" si="12"/>
        <v>52</v>
      </c>
      <c r="P77" s="53"/>
      <c r="Q77" s="213">
        <f t="shared" ref="Q77:Q140" si="13">L77/F77</f>
        <v>-1.3593882752761258E-2</v>
      </c>
      <c r="R77" s="213">
        <f t="shared" ref="R77:R140" si="14">M77/G77</f>
        <v>-4.5650301464254951E-2</v>
      </c>
      <c r="S77" s="213">
        <f t="shared" ref="S77:S140" si="15">N77/H77</f>
        <v>-2.2563176895306861E-2</v>
      </c>
      <c r="T77" s="213">
        <f t="shared" ref="T77:T140" si="16">O77/I77</f>
        <v>4.8014773776546629E-2</v>
      </c>
    </row>
    <row r="78" spans="1:20" ht="12.75" x14ac:dyDescent="0.2">
      <c r="A78" s="320"/>
      <c r="B78" s="320"/>
      <c r="C78" s="321"/>
      <c r="D78" s="321"/>
      <c r="E78" s="210" t="s">
        <v>73</v>
      </c>
      <c r="F78" s="211">
        <v>623</v>
      </c>
      <c r="G78" s="211">
        <v>603</v>
      </c>
      <c r="H78" s="211">
        <v>575</v>
      </c>
      <c r="I78" s="211">
        <v>608</v>
      </c>
      <c r="J78" s="211"/>
      <c r="K78" s="53"/>
      <c r="L78" s="211">
        <f t="shared" si="9"/>
        <v>-20</v>
      </c>
      <c r="M78" s="211">
        <f t="shared" si="10"/>
        <v>-28</v>
      </c>
      <c r="N78" s="211">
        <f t="shared" si="11"/>
        <v>33</v>
      </c>
      <c r="O78" s="211">
        <f t="shared" si="12"/>
        <v>-608</v>
      </c>
      <c r="P78" s="53"/>
      <c r="Q78" s="213">
        <f t="shared" si="13"/>
        <v>-3.2102728731942212E-2</v>
      </c>
      <c r="R78" s="213">
        <f t="shared" si="14"/>
        <v>-4.6434494195688222E-2</v>
      </c>
      <c r="S78" s="213">
        <f t="shared" si="15"/>
        <v>5.7391304347826085E-2</v>
      </c>
      <c r="T78" s="213">
        <f t="shared" si="16"/>
        <v>-1</v>
      </c>
    </row>
    <row r="79" spans="1:20" ht="12.75" x14ac:dyDescent="0.2">
      <c r="A79" s="320"/>
      <c r="B79" s="320"/>
      <c r="C79" s="321"/>
      <c r="D79" s="321"/>
      <c r="E79" s="210" t="s">
        <v>163</v>
      </c>
      <c r="F79" s="211">
        <v>4340</v>
      </c>
      <c r="G79" s="211">
        <v>4159</v>
      </c>
      <c r="H79" s="211">
        <v>4312</v>
      </c>
      <c r="I79" s="211">
        <v>4364</v>
      </c>
      <c r="J79" s="211">
        <v>4334</v>
      </c>
      <c r="K79" s="53"/>
      <c r="L79" s="211">
        <f t="shared" si="9"/>
        <v>-181</v>
      </c>
      <c r="M79" s="211">
        <f t="shared" si="10"/>
        <v>153</v>
      </c>
      <c r="N79" s="211">
        <f t="shared" si="11"/>
        <v>52</v>
      </c>
      <c r="O79" s="211">
        <f t="shared" si="12"/>
        <v>-30</v>
      </c>
      <c r="P79" s="53"/>
      <c r="Q79" s="213">
        <f t="shared" si="13"/>
        <v>-4.1705069124423962E-2</v>
      </c>
      <c r="R79" s="213">
        <f t="shared" si="14"/>
        <v>3.6787689348401056E-2</v>
      </c>
      <c r="S79" s="213">
        <f t="shared" si="15"/>
        <v>1.2059369202226345E-2</v>
      </c>
      <c r="T79" s="213">
        <f t="shared" si="16"/>
        <v>-6.8744271310724105E-3</v>
      </c>
    </row>
    <row r="80" spans="1:20" ht="12.75" x14ac:dyDescent="0.2">
      <c r="A80" s="320"/>
      <c r="B80" s="320"/>
      <c r="C80" s="321"/>
      <c r="D80" s="321"/>
      <c r="E80" s="210" t="s">
        <v>164</v>
      </c>
      <c r="F80" s="211">
        <v>352</v>
      </c>
      <c r="G80" s="211">
        <v>313</v>
      </c>
      <c r="H80" s="211">
        <v>295</v>
      </c>
      <c r="I80" s="211">
        <v>263</v>
      </c>
      <c r="J80" s="211">
        <v>279</v>
      </c>
      <c r="K80" s="53"/>
      <c r="L80" s="211">
        <f t="shared" si="9"/>
        <v>-39</v>
      </c>
      <c r="M80" s="211">
        <f t="shared" si="10"/>
        <v>-18</v>
      </c>
      <c r="N80" s="211">
        <f t="shared" si="11"/>
        <v>-32</v>
      </c>
      <c r="O80" s="211">
        <f t="shared" si="12"/>
        <v>16</v>
      </c>
      <c r="P80" s="53"/>
      <c r="Q80" s="213">
        <f t="shared" si="13"/>
        <v>-0.11079545454545454</v>
      </c>
      <c r="R80" s="213">
        <f t="shared" si="14"/>
        <v>-5.7507987220447282E-2</v>
      </c>
      <c r="S80" s="213">
        <f t="shared" si="15"/>
        <v>-0.10847457627118644</v>
      </c>
      <c r="T80" s="213">
        <f t="shared" si="16"/>
        <v>6.0836501901140684E-2</v>
      </c>
    </row>
    <row r="81" spans="1:20" ht="12.75" x14ac:dyDescent="0.2">
      <c r="A81" s="320"/>
      <c r="B81" s="320"/>
      <c r="C81" s="321"/>
      <c r="D81" s="321"/>
      <c r="E81" s="210" t="s">
        <v>214</v>
      </c>
      <c r="F81" s="211"/>
      <c r="G81" s="211"/>
      <c r="H81" s="211"/>
      <c r="I81" s="211">
        <v>146</v>
      </c>
      <c r="J81" s="211">
        <v>153</v>
      </c>
      <c r="K81" s="53"/>
      <c r="L81" s="211">
        <f t="shared" si="9"/>
        <v>0</v>
      </c>
      <c r="M81" s="211">
        <f t="shared" si="10"/>
        <v>0</v>
      </c>
      <c r="N81" s="211">
        <f t="shared" si="11"/>
        <v>146</v>
      </c>
      <c r="O81" s="211">
        <f t="shared" si="12"/>
        <v>7</v>
      </c>
      <c r="P81" s="53"/>
      <c r="Q81" s="213" t="e">
        <f t="shared" si="13"/>
        <v>#DIV/0!</v>
      </c>
      <c r="R81" s="213" t="e">
        <f t="shared" si="14"/>
        <v>#DIV/0!</v>
      </c>
      <c r="S81" s="213" t="e">
        <f t="shared" si="15"/>
        <v>#DIV/0!</v>
      </c>
      <c r="T81" s="213">
        <f t="shared" si="16"/>
        <v>4.7945205479452052E-2</v>
      </c>
    </row>
    <row r="82" spans="1:20" ht="12.75" x14ac:dyDescent="0.2">
      <c r="A82" s="320"/>
      <c r="B82" s="320"/>
      <c r="C82" s="321"/>
      <c r="D82" s="321"/>
      <c r="E82" s="210" t="s">
        <v>183</v>
      </c>
      <c r="F82" s="211">
        <v>718</v>
      </c>
      <c r="G82" s="211">
        <v>657</v>
      </c>
      <c r="H82" s="211">
        <v>678</v>
      </c>
      <c r="I82" s="211">
        <v>674</v>
      </c>
      <c r="J82" s="211">
        <v>563</v>
      </c>
      <c r="K82" s="53"/>
      <c r="L82" s="211">
        <f t="shared" si="9"/>
        <v>-61</v>
      </c>
      <c r="M82" s="211">
        <f t="shared" si="10"/>
        <v>21</v>
      </c>
      <c r="N82" s="211">
        <f t="shared" si="11"/>
        <v>-4</v>
      </c>
      <c r="O82" s="211">
        <f t="shared" si="12"/>
        <v>-111</v>
      </c>
      <c r="P82" s="53"/>
      <c r="Q82" s="213">
        <f t="shared" si="13"/>
        <v>-8.495821727019498E-2</v>
      </c>
      <c r="R82" s="213">
        <f t="shared" si="14"/>
        <v>3.1963470319634701E-2</v>
      </c>
      <c r="S82" s="213">
        <f t="shared" si="15"/>
        <v>-5.8997050147492625E-3</v>
      </c>
      <c r="T82" s="213">
        <f t="shared" si="16"/>
        <v>-0.16468842729970326</v>
      </c>
    </row>
    <row r="83" spans="1:20" ht="12.75" x14ac:dyDescent="0.2">
      <c r="A83" s="320"/>
      <c r="B83" s="320"/>
      <c r="C83" s="321"/>
      <c r="D83" s="321"/>
      <c r="E83" s="210" t="s">
        <v>69</v>
      </c>
      <c r="F83" s="211">
        <v>3</v>
      </c>
      <c r="G83" s="211">
        <v>5</v>
      </c>
      <c r="H83" s="211">
        <v>1</v>
      </c>
      <c r="I83" s="211">
        <v>4</v>
      </c>
      <c r="J83" s="211">
        <v>2</v>
      </c>
      <c r="K83" s="53"/>
      <c r="L83" s="211">
        <f t="shared" si="9"/>
        <v>2</v>
      </c>
      <c r="M83" s="211">
        <f t="shared" si="10"/>
        <v>-4</v>
      </c>
      <c r="N83" s="211">
        <f t="shared" si="11"/>
        <v>3</v>
      </c>
      <c r="O83" s="211">
        <f t="shared" si="12"/>
        <v>-2</v>
      </c>
      <c r="P83" s="53"/>
      <c r="Q83" s="213">
        <f t="shared" si="13"/>
        <v>0.66666666666666663</v>
      </c>
      <c r="R83" s="213">
        <f t="shared" si="14"/>
        <v>-0.8</v>
      </c>
      <c r="S83" s="213">
        <f t="shared" si="15"/>
        <v>3</v>
      </c>
      <c r="T83" s="213">
        <f t="shared" si="16"/>
        <v>-0.5</v>
      </c>
    </row>
    <row r="84" spans="1:20" ht="12.75" x14ac:dyDescent="0.2">
      <c r="A84" s="320"/>
      <c r="B84" s="320"/>
      <c r="C84" s="321"/>
      <c r="D84" s="321"/>
      <c r="E84" s="210" t="s">
        <v>78</v>
      </c>
      <c r="F84" s="211">
        <v>413</v>
      </c>
      <c r="G84" s="211">
        <v>448</v>
      </c>
      <c r="H84" s="211">
        <v>398</v>
      </c>
      <c r="I84" s="211">
        <v>380</v>
      </c>
      <c r="J84" s="211">
        <v>380</v>
      </c>
      <c r="K84" s="53"/>
      <c r="L84" s="211">
        <f t="shared" si="9"/>
        <v>35</v>
      </c>
      <c r="M84" s="211">
        <f t="shared" si="10"/>
        <v>-50</v>
      </c>
      <c r="N84" s="211">
        <f t="shared" si="11"/>
        <v>-18</v>
      </c>
      <c r="O84" s="211">
        <f t="shared" si="12"/>
        <v>0</v>
      </c>
      <c r="P84" s="53"/>
      <c r="Q84" s="213">
        <f t="shared" si="13"/>
        <v>8.4745762711864403E-2</v>
      </c>
      <c r="R84" s="213">
        <f t="shared" si="14"/>
        <v>-0.11160714285714286</v>
      </c>
      <c r="S84" s="213">
        <f t="shared" si="15"/>
        <v>-4.5226130653266333E-2</v>
      </c>
      <c r="T84" s="213">
        <f t="shared" si="16"/>
        <v>0</v>
      </c>
    </row>
    <row r="85" spans="1:20" ht="12.75" x14ac:dyDescent="0.2">
      <c r="A85" s="320"/>
      <c r="B85" s="320"/>
      <c r="C85" s="321"/>
      <c r="D85" s="321"/>
      <c r="E85" s="210" t="s">
        <v>113</v>
      </c>
      <c r="F85" s="211">
        <v>10</v>
      </c>
      <c r="G85" s="211"/>
      <c r="H85" s="211"/>
      <c r="I85" s="211"/>
      <c r="J85" s="211"/>
      <c r="K85" s="53"/>
      <c r="L85" s="211">
        <f t="shared" si="9"/>
        <v>-10</v>
      </c>
      <c r="M85" s="211">
        <f t="shared" si="10"/>
        <v>0</v>
      </c>
      <c r="N85" s="211">
        <f t="shared" si="11"/>
        <v>0</v>
      </c>
      <c r="O85" s="211">
        <f t="shared" si="12"/>
        <v>0</v>
      </c>
      <c r="P85" s="53"/>
      <c r="Q85" s="213">
        <f t="shared" si="13"/>
        <v>-1</v>
      </c>
      <c r="R85" s="213" t="e">
        <f t="shared" si="14"/>
        <v>#DIV/0!</v>
      </c>
      <c r="S85" s="213" t="e">
        <f t="shared" si="15"/>
        <v>#DIV/0!</v>
      </c>
      <c r="T85" s="213" t="e">
        <f t="shared" si="16"/>
        <v>#DIV/0!</v>
      </c>
    </row>
    <row r="86" spans="1:20" ht="12.75" x14ac:dyDescent="0.2">
      <c r="A86" s="320"/>
      <c r="B86" s="320"/>
      <c r="C86" s="321"/>
      <c r="D86" s="321"/>
      <c r="E86" s="210" t="s">
        <v>16</v>
      </c>
      <c r="F86" s="211">
        <v>1336</v>
      </c>
      <c r="G86" s="211">
        <v>1383</v>
      </c>
      <c r="H86" s="211">
        <v>1307</v>
      </c>
      <c r="I86" s="211">
        <v>1271</v>
      </c>
      <c r="J86" s="211">
        <v>1285</v>
      </c>
      <c r="K86" s="53"/>
      <c r="L86" s="211">
        <f t="shared" si="9"/>
        <v>47</v>
      </c>
      <c r="M86" s="211">
        <f t="shared" si="10"/>
        <v>-76</v>
      </c>
      <c r="N86" s="211">
        <f t="shared" si="11"/>
        <v>-36</v>
      </c>
      <c r="O86" s="211">
        <f t="shared" si="12"/>
        <v>14</v>
      </c>
      <c r="P86" s="53"/>
      <c r="Q86" s="213">
        <f t="shared" si="13"/>
        <v>3.5179640718562874E-2</v>
      </c>
      <c r="R86" s="213">
        <f t="shared" si="14"/>
        <v>-5.4953000723065797E-2</v>
      </c>
      <c r="S86" s="213">
        <f t="shared" si="15"/>
        <v>-2.754399387911247E-2</v>
      </c>
      <c r="T86" s="213">
        <f t="shared" si="16"/>
        <v>1.1014948859166011E-2</v>
      </c>
    </row>
    <row r="87" spans="1:20" ht="12.75" x14ac:dyDescent="0.2">
      <c r="A87" s="320"/>
      <c r="B87" s="320"/>
      <c r="C87" s="321"/>
      <c r="D87" s="321"/>
      <c r="E87" s="210" t="s">
        <v>61</v>
      </c>
      <c r="F87" s="211">
        <v>436</v>
      </c>
      <c r="G87" s="211">
        <v>432</v>
      </c>
      <c r="H87" s="211">
        <v>453</v>
      </c>
      <c r="I87" s="211">
        <v>449</v>
      </c>
      <c r="J87" s="211">
        <v>432</v>
      </c>
      <c r="K87" s="53"/>
      <c r="L87" s="211">
        <f t="shared" si="9"/>
        <v>-4</v>
      </c>
      <c r="M87" s="211">
        <f t="shared" si="10"/>
        <v>21</v>
      </c>
      <c r="N87" s="211">
        <f t="shared" si="11"/>
        <v>-4</v>
      </c>
      <c r="O87" s="211">
        <f t="shared" si="12"/>
        <v>-17</v>
      </c>
      <c r="P87" s="53"/>
      <c r="Q87" s="213">
        <f t="shared" si="13"/>
        <v>-9.1743119266055051E-3</v>
      </c>
      <c r="R87" s="213">
        <f t="shared" si="14"/>
        <v>4.8611111111111112E-2</v>
      </c>
      <c r="S87" s="213">
        <f t="shared" si="15"/>
        <v>-8.8300220750551876E-3</v>
      </c>
      <c r="T87" s="213">
        <f t="shared" si="16"/>
        <v>-3.7861915367483297E-2</v>
      </c>
    </row>
    <row r="88" spans="1:20" ht="25.5" x14ac:dyDescent="0.2">
      <c r="A88" s="320"/>
      <c r="B88" s="320"/>
      <c r="C88" s="321"/>
      <c r="D88" s="321"/>
      <c r="E88" s="210" t="s">
        <v>43</v>
      </c>
      <c r="F88" s="211">
        <v>89</v>
      </c>
      <c r="G88" s="211">
        <v>82</v>
      </c>
      <c r="H88" s="211">
        <v>62</v>
      </c>
      <c r="I88" s="211">
        <v>71</v>
      </c>
      <c r="J88" s="211">
        <v>67</v>
      </c>
      <c r="K88" s="53"/>
      <c r="L88" s="211">
        <f t="shared" si="9"/>
        <v>-7</v>
      </c>
      <c r="M88" s="211">
        <f t="shared" si="10"/>
        <v>-20</v>
      </c>
      <c r="N88" s="211">
        <f t="shared" si="11"/>
        <v>9</v>
      </c>
      <c r="O88" s="211">
        <f t="shared" si="12"/>
        <v>-4</v>
      </c>
      <c r="P88" s="53"/>
      <c r="Q88" s="213">
        <f t="shared" si="13"/>
        <v>-7.8651685393258425E-2</v>
      </c>
      <c r="R88" s="213">
        <f t="shared" si="14"/>
        <v>-0.24390243902439024</v>
      </c>
      <c r="S88" s="213">
        <f t="shared" si="15"/>
        <v>0.14516129032258066</v>
      </c>
      <c r="T88" s="213">
        <f t="shared" si="16"/>
        <v>-5.6338028169014086E-2</v>
      </c>
    </row>
    <row r="89" spans="1:20" ht="25.5" x14ac:dyDescent="0.2">
      <c r="A89" s="320"/>
      <c r="B89" s="320"/>
      <c r="C89" s="321"/>
      <c r="D89" s="321"/>
      <c r="E89" s="210" t="s">
        <v>47</v>
      </c>
      <c r="F89" s="211">
        <v>3</v>
      </c>
      <c r="G89" s="211">
        <v>3</v>
      </c>
      <c r="H89" s="211">
        <v>5</v>
      </c>
      <c r="I89" s="211">
        <v>4</v>
      </c>
      <c r="J89" s="211">
        <v>5</v>
      </c>
      <c r="K89" s="53"/>
      <c r="L89" s="211">
        <f t="shared" si="9"/>
        <v>0</v>
      </c>
      <c r="M89" s="211">
        <f t="shared" si="10"/>
        <v>2</v>
      </c>
      <c r="N89" s="211">
        <f t="shared" si="11"/>
        <v>-1</v>
      </c>
      <c r="O89" s="211">
        <f t="shared" si="12"/>
        <v>1</v>
      </c>
      <c r="P89" s="53"/>
      <c r="Q89" s="213">
        <f t="shared" si="13"/>
        <v>0</v>
      </c>
      <c r="R89" s="213">
        <f t="shared" si="14"/>
        <v>0.66666666666666663</v>
      </c>
      <c r="S89" s="213">
        <f t="shared" si="15"/>
        <v>-0.2</v>
      </c>
      <c r="T89" s="213">
        <f t="shared" si="16"/>
        <v>0.25</v>
      </c>
    </row>
    <row r="90" spans="1:20" ht="25.5" x14ac:dyDescent="0.2">
      <c r="A90" s="320"/>
      <c r="B90" s="320"/>
      <c r="C90" s="321"/>
      <c r="D90" s="321"/>
      <c r="E90" s="210" t="s">
        <v>215</v>
      </c>
      <c r="F90" s="211">
        <v>104</v>
      </c>
      <c r="G90" s="211">
        <v>103</v>
      </c>
      <c r="H90" s="211">
        <v>97</v>
      </c>
      <c r="I90" s="211">
        <v>120</v>
      </c>
      <c r="J90" s="211">
        <v>108</v>
      </c>
      <c r="K90" s="53"/>
      <c r="L90" s="211">
        <f t="shared" si="9"/>
        <v>-1</v>
      </c>
      <c r="M90" s="211">
        <f t="shared" si="10"/>
        <v>-6</v>
      </c>
      <c r="N90" s="211">
        <f t="shared" si="11"/>
        <v>23</v>
      </c>
      <c r="O90" s="211">
        <f t="shared" si="12"/>
        <v>-12</v>
      </c>
      <c r="P90" s="53"/>
      <c r="Q90" s="213">
        <f t="shared" si="13"/>
        <v>-9.6153846153846159E-3</v>
      </c>
      <c r="R90" s="213">
        <f t="shared" si="14"/>
        <v>-5.8252427184466021E-2</v>
      </c>
      <c r="S90" s="213">
        <f t="shared" si="15"/>
        <v>0.23711340206185566</v>
      </c>
      <c r="T90" s="213">
        <f t="shared" si="16"/>
        <v>-0.1</v>
      </c>
    </row>
    <row r="91" spans="1:20" ht="25.5" x14ac:dyDescent="0.2">
      <c r="A91" s="320"/>
      <c r="B91" s="320"/>
      <c r="C91" s="321"/>
      <c r="D91" s="321"/>
      <c r="E91" s="210" t="s">
        <v>216</v>
      </c>
      <c r="F91" s="211">
        <v>18</v>
      </c>
      <c r="G91" s="211">
        <v>19</v>
      </c>
      <c r="H91" s="211">
        <v>16</v>
      </c>
      <c r="I91" s="211">
        <v>19</v>
      </c>
      <c r="J91" s="211">
        <v>18</v>
      </c>
      <c r="K91" s="53"/>
      <c r="L91" s="211">
        <f t="shared" si="9"/>
        <v>1</v>
      </c>
      <c r="M91" s="211">
        <f t="shared" si="10"/>
        <v>-3</v>
      </c>
      <c r="N91" s="211">
        <f t="shared" si="11"/>
        <v>3</v>
      </c>
      <c r="O91" s="211">
        <f t="shared" si="12"/>
        <v>-1</v>
      </c>
      <c r="P91" s="53"/>
      <c r="Q91" s="213">
        <f t="shared" si="13"/>
        <v>5.5555555555555552E-2</v>
      </c>
      <c r="R91" s="213">
        <f t="shared" si="14"/>
        <v>-0.15789473684210525</v>
      </c>
      <c r="S91" s="213">
        <f t="shared" si="15"/>
        <v>0.1875</v>
      </c>
      <c r="T91" s="213">
        <f t="shared" si="16"/>
        <v>-5.2631578947368418E-2</v>
      </c>
    </row>
    <row r="92" spans="1:20" ht="12.75" x14ac:dyDescent="0.2">
      <c r="A92" s="320"/>
      <c r="B92" s="320"/>
      <c r="C92" s="321"/>
      <c r="D92" s="321"/>
      <c r="E92" s="210" t="s">
        <v>217</v>
      </c>
      <c r="F92" s="211"/>
      <c r="G92" s="211"/>
      <c r="H92" s="211">
        <v>6</v>
      </c>
      <c r="I92" s="211">
        <v>7</v>
      </c>
      <c r="J92" s="211">
        <v>11</v>
      </c>
      <c r="K92" s="53"/>
      <c r="L92" s="211">
        <f t="shared" si="9"/>
        <v>0</v>
      </c>
      <c r="M92" s="211">
        <f t="shared" si="10"/>
        <v>6</v>
      </c>
      <c r="N92" s="211">
        <f t="shared" si="11"/>
        <v>1</v>
      </c>
      <c r="O92" s="211">
        <f t="shared" si="12"/>
        <v>4</v>
      </c>
      <c r="P92" s="53"/>
      <c r="Q92" s="213" t="e">
        <f t="shared" si="13"/>
        <v>#DIV/0!</v>
      </c>
      <c r="R92" s="213" t="e">
        <f t="shared" si="14"/>
        <v>#DIV/0!</v>
      </c>
      <c r="S92" s="213">
        <f t="shared" si="15"/>
        <v>0.16666666666666666</v>
      </c>
      <c r="T92" s="213">
        <f t="shared" si="16"/>
        <v>0.5714285714285714</v>
      </c>
    </row>
    <row r="93" spans="1:20" ht="12.75" x14ac:dyDescent="0.2">
      <c r="A93" s="320"/>
      <c r="B93" s="320"/>
      <c r="C93" s="321"/>
      <c r="D93" s="321"/>
      <c r="E93" s="210" t="s">
        <v>218</v>
      </c>
      <c r="F93" s="211"/>
      <c r="G93" s="211">
        <v>7</v>
      </c>
      <c r="H93" s="211">
        <v>2</v>
      </c>
      <c r="I93" s="211"/>
      <c r="J93" s="211"/>
      <c r="K93" s="53"/>
      <c r="L93" s="211">
        <f t="shared" si="9"/>
        <v>7</v>
      </c>
      <c r="M93" s="211">
        <f t="shared" si="10"/>
        <v>-5</v>
      </c>
      <c r="N93" s="211">
        <f t="shared" si="11"/>
        <v>-2</v>
      </c>
      <c r="O93" s="211">
        <f t="shared" si="12"/>
        <v>0</v>
      </c>
      <c r="P93" s="53"/>
      <c r="Q93" s="213" t="e">
        <f t="shared" si="13"/>
        <v>#DIV/0!</v>
      </c>
      <c r="R93" s="213">
        <f t="shared" si="14"/>
        <v>-0.7142857142857143</v>
      </c>
      <c r="S93" s="213">
        <f t="shared" si="15"/>
        <v>-1</v>
      </c>
      <c r="T93" s="213" t="e">
        <f t="shared" si="16"/>
        <v>#DIV/0!</v>
      </c>
    </row>
    <row r="94" spans="1:20" ht="12.75" x14ac:dyDescent="0.2">
      <c r="A94" s="320"/>
      <c r="B94" s="320"/>
      <c r="C94" s="321"/>
      <c r="D94" s="321"/>
      <c r="E94" s="210" t="s">
        <v>21</v>
      </c>
      <c r="F94" s="211">
        <v>172</v>
      </c>
      <c r="G94" s="211">
        <v>169</v>
      </c>
      <c r="H94" s="211">
        <v>162</v>
      </c>
      <c r="I94" s="211"/>
      <c r="J94" s="211"/>
      <c r="K94" s="53"/>
      <c r="L94" s="211">
        <f t="shared" si="9"/>
        <v>-3</v>
      </c>
      <c r="M94" s="211">
        <f t="shared" si="10"/>
        <v>-7</v>
      </c>
      <c r="N94" s="211">
        <f t="shared" si="11"/>
        <v>-162</v>
      </c>
      <c r="O94" s="211">
        <f t="shared" si="12"/>
        <v>0</v>
      </c>
      <c r="P94" s="53"/>
      <c r="Q94" s="213">
        <f t="shared" si="13"/>
        <v>-1.7441860465116279E-2</v>
      </c>
      <c r="R94" s="213">
        <f t="shared" si="14"/>
        <v>-4.142011834319527E-2</v>
      </c>
      <c r="S94" s="213">
        <f t="shared" si="15"/>
        <v>-1</v>
      </c>
      <c r="T94" s="213" t="e">
        <f t="shared" si="16"/>
        <v>#DIV/0!</v>
      </c>
    </row>
    <row r="95" spans="1:20" ht="12.75" x14ac:dyDescent="0.2">
      <c r="A95" s="320"/>
      <c r="B95" s="320"/>
      <c r="C95" s="321"/>
      <c r="D95" s="321"/>
      <c r="E95" s="210" t="s">
        <v>219</v>
      </c>
      <c r="F95" s="211"/>
      <c r="G95" s="211"/>
      <c r="H95" s="211"/>
      <c r="I95" s="211">
        <v>7670</v>
      </c>
      <c r="J95" s="211">
        <v>8247</v>
      </c>
      <c r="K95" s="53"/>
      <c r="L95" s="211">
        <f t="shared" si="9"/>
        <v>0</v>
      </c>
      <c r="M95" s="211">
        <f t="shared" si="10"/>
        <v>0</v>
      </c>
      <c r="N95" s="211">
        <f t="shared" si="11"/>
        <v>7670</v>
      </c>
      <c r="O95" s="211">
        <f t="shared" si="12"/>
        <v>577</v>
      </c>
      <c r="P95" s="53"/>
      <c r="Q95" s="213" t="e">
        <f t="shared" si="13"/>
        <v>#DIV/0!</v>
      </c>
      <c r="R95" s="213" t="e">
        <f t="shared" si="14"/>
        <v>#DIV/0!</v>
      </c>
      <c r="S95" s="213" t="e">
        <f t="shared" si="15"/>
        <v>#DIV/0!</v>
      </c>
      <c r="T95" s="213">
        <f t="shared" si="16"/>
        <v>7.5228161668839638E-2</v>
      </c>
    </row>
    <row r="96" spans="1:20" ht="12.75" x14ac:dyDescent="0.2">
      <c r="A96" s="320"/>
      <c r="B96" s="320"/>
      <c r="C96" s="321"/>
      <c r="D96" s="321"/>
      <c r="E96" s="210" t="s">
        <v>89</v>
      </c>
      <c r="F96" s="211">
        <v>8503</v>
      </c>
      <c r="G96" s="211">
        <v>7987</v>
      </c>
      <c r="H96" s="211">
        <v>7833</v>
      </c>
      <c r="I96" s="211">
        <v>41</v>
      </c>
      <c r="J96" s="211"/>
      <c r="K96" s="53"/>
      <c r="L96" s="211">
        <f t="shared" si="9"/>
        <v>-516</v>
      </c>
      <c r="M96" s="211">
        <f t="shared" si="10"/>
        <v>-154</v>
      </c>
      <c r="N96" s="211">
        <f t="shared" si="11"/>
        <v>-7792</v>
      </c>
      <c r="O96" s="211">
        <f t="shared" si="12"/>
        <v>-41</v>
      </c>
      <c r="P96" s="53"/>
      <c r="Q96" s="213">
        <f t="shared" si="13"/>
        <v>-6.0684464306715279E-2</v>
      </c>
      <c r="R96" s="213">
        <f t="shared" si="14"/>
        <v>-1.9281332164767746E-2</v>
      </c>
      <c r="S96" s="213">
        <f t="shared" si="15"/>
        <v>-0.99476573471211538</v>
      </c>
      <c r="T96" s="213">
        <f t="shared" si="16"/>
        <v>-1</v>
      </c>
    </row>
    <row r="97" spans="1:20" ht="12.75" x14ac:dyDescent="0.2">
      <c r="A97" s="320"/>
      <c r="B97" s="320"/>
      <c r="C97" s="321"/>
      <c r="D97" s="321"/>
      <c r="E97" s="210" t="s">
        <v>220</v>
      </c>
      <c r="F97" s="211"/>
      <c r="G97" s="211">
        <v>1339</v>
      </c>
      <c r="H97" s="211">
        <v>1258</v>
      </c>
      <c r="I97" s="211">
        <v>1274</v>
      </c>
      <c r="J97" s="211">
        <v>1235</v>
      </c>
      <c r="K97" s="53"/>
      <c r="L97" s="211">
        <f t="shared" si="9"/>
        <v>1339</v>
      </c>
      <c r="M97" s="211">
        <f t="shared" si="10"/>
        <v>-81</v>
      </c>
      <c r="N97" s="211">
        <f t="shared" si="11"/>
        <v>16</v>
      </c>
      <c r="O97" s="211">
        <f t="shared" si="12"/>
        <v>-39</v>
      </c>
      <c r="P97" s="53"/>
      <c r="Q97" s="213" t="e">
        <f t="shared" si="13"/>
        <v>#DIV/0!</v>
      </c>
      <c r="R97" s="213">
        <f t="shared" si="14"/>
        <v>-6.0492905153099324E-2</v>
      </c>
      <c r="S97" s="213">
        <f t="shared" si="15"/>
        <v>1.2718600953895072E-2</v>
      </c>
      <c r="T97" s="213">
        <f t="shared" si="16"/>
        <v>-3.0612244897959183E-2</v>
      </c>
    </row>
    <row r="98" spans="1:20" ht="12.75" x14ac:dyDescent="0.2">
      <c r="A98" s="320"/>
      <c r="B98" s="320"/>
      <c r="C98" s="321"/>
      <c r="D98" s="321"/>
      <c r="E98" s="210" t="s">
        <v>221</v>
      </c>
      <c r="F98" s="211">
        <v>344</v>
      </c>
      <c r="G98" s="211">
        <v>321</v>
      </c>
      <c r="H98" s="211">
        <v>343</v>
      </c>
      <c r="I98" s="211">
        <v>363</v>
      </c>
      <c r="J98" s="211">
        <v>372</v>
      </c>
      <c r="K98" s="53"/>
      <c r="L98" s="211">
        <f t="shared" si="9"/>
        <v>-23</v>
      </c>
      <c r="M98" s="211">
        <f t="shared" si="10"/>
        <v>22</v>
      </c>
      <c r="N98" s="211">
        <f t="shared" si="11"/>
        <v>20</v>
      </c>
      <c r="O98" s="211">
        <f t="shared" si="12"/>
        <v>9</v>
      </c>
      <c r="P98" s="53"/>
      <c r="Q98" s="213">
        <f t="shared" si="13"/>
        <v>-6.6860465116279064E-2</v>
      </c>
      <c r="R98" s="213">
        <f t="shared" si="14"/>
        <v>6.8535825545171333E-2</v>
      </c>
      <c r="S98" s="213">
        <f t="shared" si="15"/>
        <v>5.8309037900874633E-2</v>
      </c>
      <c r="T98" s="213">
        <f t="shared" si="16"/>
        <v>2.4793388429752067E-2</v>
      </c>
    </row>
    <row r="99" spans="1:20" ht="12.75" x14ac:dyDescent="0.2">
      <c r="A99" s="320"/>
      <c r="B99" s="320"/>
      <c r="C99" s="321"/>
      <c r="D99" s="321"/>
      <c r="E99" s="210" t="s">
        <v>62</v>
      </c>
      <c r="F99" s="211">
        <v>1209</v>
      </c>
      <c r="G99" s="211"/>
      <c r="H99" s="211"/>
      <c r="I99" s="211"/>
      <c r="J99" s="211"/>
      <c r="K99" s="53"/>
      <c r="L99" s="211">
        <f t="shared" si="9"/>
        <v>-1209</v>
      </c>
      <c r="M99" s="211">
        <f t="shared" si="10"/>
        <v>0</v>
      </c>
      <c r="N99" s="211">
        <f t="shared" si="11"/>
        <v>0</v>
      </c>
      <c r="O99" s="211">
        <f t="shared" si="12"/>
        <v>0</v>
      </c>
      <c r="P99" s="53"/>
      <c r="Q99" s="213">
        <f t="shared" si="13"/>
        <v>-1</v>
      </c>
      <c r="R99" s="213" t="e">
        <f t="shared" si="14"/>
        <v>#DIV/0!</v>
      </c>
      <c r="S99" s="213" t="e">
        <f t="shared" si="15"/>
        <v>#DIV/0!</v>
      </c>
      <c r="T99" s="213" t="e">
        <f t="shared" si="16"/>
        <v>#DIV/0!</v>
      </c>
    </row>
    <row r="100" spans="1:20" ht="12.75" x14ac:dyDescent="0.2">
      <c r="A100" s="320"/>
      <c r="B100" s="320"/>
      <c r="C100" s="321"/>
      <c r="D100" s="321"/>
      <c r="E100" s="210" t="s">
        <v>66</v>
      </c>
      <c r="F100" s="211">
        <v>136</v>
      </c>
      <c r="G100" s="211"/>
      <c r="H100" s="211"/>
      <c r="I100" s="211"/>
      <c r="J100" s="211"/>
      <c r="K100" s="53"/>
      <c r="L100" s="211">
        <f t="shared" si="9"/>
        <v>-136</v>
      </c>
      <c r="M100" s="211">
        <f t="shared" si="10"/>
        <v>0</v>
      </c>
      <c r="N100" s="211">
        <f t="shared" si="11"/>
        <v>0</v>
      </c>
      <c r="O100" s="211">
        <f t="shared" si="12"/>
        <v>0</v>
      </c>
      <c r="P100" s="53"/>
      <c r="Q100" s="213">
        <f t="shared" si="13"/>
        <v>-1</v>
      </c>
      <c r="R100" s="213" t="e">
        <f t="shared" si="14"/>
        <v>#DIV/0!</v>
      </c>
      <c r="S100" s="213" t="e">
        <f t="shared" si="15"/>
        <v>#DIV/0!</v>
      </c>
      <c r="T100" s="213" t="e">
        <f t="shared" si="16"/>
        <v>#DIV/0!</v>
      </c>
    </row>
    <row r="101" spans="1:20" ht="12.75" x14ac:dyDescent="0.2">
      <c r="A101" s="320"/>
      <c r="B101" s="320"/>
      <c r="C101" s="321"/>
      <c r="D101" s="321"/>
      <c r="E101" s="210" t="s">
        <v>222</v>
      </c>
      <c r="F101" s="211"/>
      <c r="G101" s="211"/>
      <c r="H101" s="211"/>
      <c r="I101" s="211">
        <v>4</v>
      </c>
      <c r="J101" s="211">
        <v>11</v>
      </c>
      <c r="K101" s="53"/>
      <c r="L101" s="211">
        <f t="shared" si="9"/>
        <v>0</v>
      </c>
      <c r="M101" s="211">
        <f t="shared" si="10"/>
        <v>0</v>
      </c>
      <c r="N101" s="211">
        <f t="shared" si="11"/>
        <v>4</v>
      </c>
      <c r="O101" s="211">
        <f t="shared" si="12"/>
        <v>7</v>
      </c>
      <c r="P101" s="53"/>
      <c r="Q101" s="213" t="e">
        <f t="shared" si="13"/>
        <v>#DIV/0!</v>
      </c>
      <c r="R101" s="213" t="e">
        <f t="shared" si="14"/>
        <v>#DIV/0!</v>
      </c>
      <c r="S101" s="213" t="e">
        <f t="shared" si="15"/>
        <v>#DIV/0!</v>
      </c>
      <c r="T101" s="213">
        <f t="shared" si="16"/>
        <v>1.75</v>
      </c>
    </row>
    <row r="102" spans="1:20" ht="12.75" x14ac:dyDescent="0.2">
      <c r="A102" s="320"/>
      <c r="B102" s="320"/>
      <c r="C102" s="321"/>
      <c r="D102" s="321"/>
      <c r="E102" s="210" t="s">
        <v>22</v>
      </c>
      <c r="F102" s="211">
        <v>1046</v>
      </c>
      <c r="G102" s="211">
        <v>1035</v>
      </c>
      <c r="H102" s="211">
        <v>1017</v>
      </c>
      <c r="I102" s="211">
        <v>929</v>
      </c>
      <c r="J102" s="211">
        <v>913</v>
      </c>
      <c r="K102" s="53"/>
      <c r="L102" s="211">
        <f t="shared" si="9"/>
        <v>-11</v>
      </c>
      <c r="M102" s="211">
        <f t="shared" si="10"/>
        <v>-18</v>
      </c>
      <c r="N102" s="211">
        <f t="shared" si="11"/>
        <v>-88</v>
      </c>
      <c r="O102" s="211">
        <f t="shared" si="12"/>
        <v>-16</v>
      </c>
      <c r="P102" s="53"/>
      <c r="Q102" s="213">
        <f t="shared" si="13"/>
        <v>-1.0516252390057362E-2</v>
      </c>
      <c r="R102" s="213">
        <f t="shared" si="14"/>
        <v>-1.7391304347826087E-2</v>
      </c>
      <c r="S102" s="213">
        <f t="shared" si="15"/>
        <v>-8.6529006882989187E-2</v>
      </c>
      <c r="T102" s="213">
        <f t="shared" si="16"/>
        <v>-1.7222820236813777E-2</v>
      </c>
    </row>
    <row r="103" spans="1:20" ht="12.75" x14ac:dyDescent="0.2">
      <c r="A103" s="320"/>
      <c r="B103" s="320"/>
      <c r="C103" s="321"/>
      <c r="D103" s="321"/>
      <c r="E103" s="210" t="s">
        <v>95</v>
      </c>
      <c r="F103" s="211">
        <v>51</v>
      </c>
      <c r="G103" s="211">
        <v>55</v>
      </c>
      <c r="H103" s="211">
        <v>58</v>
      </c>
      <c r="I103" s="211">
        <v>67</v>
      </c>
      <c r="J103" s="211">
        <v>66</v>
      </c>
      <c r="K103" s="53"/>
      <c r="L103" s="211">
        <f t="shared" si="9"/>
        <v>4</v>
      </c>
      <c r="M103" s="211">
        <f t="shared" si="10"/>
        <v>3</v>
      </c>
      <c r="N103" s="211">
        <f t="shared" si="11"/>
        <v>9</v>
      </c>
      <c r="O103" s="211">
        <f t="shared" si="12"/>
        <v>-1</v>
      </c>
      <c r="P103" s="53"/>
      <c r="Q103" s="213">
        <f t="shared" si="13"/>
        <v>7.8431372549019607E-2</v>
      </c>
      <c r="R103" s="213">
        <f t="shared" si="14"/>
        <v>5.4545454545454543E-2</v>
      </c>
      <c r="S103" s="213">
        <f t="shared" si="15"/>
        <v>0.15517241379310345</v>
      </c>
      <c r="T103" s="213">
        <f t="shared" si="16"/>
        <v>-1.4925373134328358E-2</v>
      </c>
    </row>
    <row r="104" spans="1:20" ht="25.5" x14ac:dyDescent="0.2">
      <c r="A104" s="320"/>
      <c r="B104" s="320"/>
      <c r="C104" s="321">
        <v>2</v>
      </c>
      <c r="D104" s="321">
        <v>2</v>
      </c>
      <c r="E104" s="210" t="s">
        <v>272</v>
      </c>
      <c r="F104" s="211"/>
      <c r="G104" s="211"/>
      <c r="H104" s="211"/>
      <c r="I104" s="211"/>
      <c r="J104" s="211">
        <v>4</v>
      </c>
      <c r="K104" s="53"/>
      <c r="L104" s="211">
        <f t="shared" si="9"/>
        <v>0</v>
      </c>
      <c r="M104" s="211">
        <f t="shared" si="10"/>
        <v>0</v>
      </c>
      <c r="N104" s="211">
        <f t="shared" si="11"/>
        <v>0</v>
      </c>
      <c r="O104" s="211">
        <f t="shared" si="12"/>
        <v>4</v>
      </c>
      <c r="P104" s="53"/>
      <c r="Q104" s="213" t="e">
        <f t="shared" si="13"/>
        <v>#DIV/0!</v>
      </c>
      <c r="R104" s="213" t="e">
        <f t="shared" si="14"/>
        <v>#DIV/0!</v>
      </c>
      <c r="S104" s="213" t="e">
        <f t="shared" si="15"/>
        <v>#DIV/0!</v>
      </c>
      <c r="T104" s="213" t="e">
        <f t="shared" si="16"/>
        <v>#DIV/0!</v>
      </c>
    </row>
    <row r="105" spans="1:20" ht="12.75" x14ac:dyDescent="0.2">
      <c r="A105" s="320"/>
      <c r="B105" s="320"/>
      <c r="C105" s="321"/>
      <c r="D105" s="321"/>
      <c r="E105" s="210" t="s">
        <v>29</v>
      </c>
      <c r="F105" s="211">
        <v>741</v>
      </c>
      <c r="G105" s="211">
        <v>752</v>
      </c>
      <c r="H105" s="211">
        <v>654</v>
      </c>
      <c r="I105" s="211">
        <v>646</v>
      </c>
      <c r="J105" s="211">
        <v>620</v>
      </c>
      <c r="K105" s="53"/>
      <c r="L105" s="211">
        <f t="shared" si="9"/>
        <v>11</v>
      </c>
      <c r="M105" s="211">
        <f t="shared" si="10"/>
        <v>-98</v>
      </c>
      <c r="N105" s="211">
        <f t="shared" si="11"/>
        <v>-8</v>
      </c>
      <c r="O105" s="211">
        <f t="shared" si="12"/>
        <v>-26</v>
      </c>
      <c r="P105" s="53"/>
      <c r="Q105" s="213">
        <f t="shared" si="13"/>
        <v>1.4844804318488529E-2</v>
      </c>
      <c r="R105" s="213">
        <f t="shared" si="14"/>
        <v>-0.13031914893617022</v>
      </c>
      <c r="S105" s="213">
        <f t="shared" si="15"/>
        <v>-1.2232415902140673E-2</v>
      </c>
      <c r="T105" s="213">
        <f t="shared" si="16"/>
        <v>-4.0247678018575851E-2</v>
      </c>
    </row>
    <row r="106" spans="1:20" ht="12.75" x14ac:dyDescent="0.2">
      <c r="A106" s="320"/>
      <c r="B106" s="320"/>
      <c r="C106" s="321"/>
      <c r="D106" s="321"/>
      <c r="E106" s="210" t="s">
        <v>74</v>
      </c>
      <c r="F106" s="211">
        <v>1882</v>
      </c>
      <c r="G106" s="211">
        <v>1710</v>
      </c>
      <c r="H106" s="211">
        <v>1645</v>
      </c>
      <c r="I106" s="211">
        <v>1717</v>
      </c>
      <c r="J106" s="211">
        <v>1737</v>
      </c>
      <c r="K106" s="53"/>
      <c r="L106" s="211">
        <f t="shared" si="9"/>
        <v>-172</v>
      </c>
      <c r="M106" s="211">
        <f t="shared" si="10"/>
        <v>-65</v>
      </c>
      <c r="N106" s="211">
        <f t="shared" si="11"/>
        <v>72</v>
      </c>
      <c r="O106" s="211">
        <f t="shared" si="12"/>
        <v>20</v>
      </c>
      <c r="P106" s="53"/>
      <c r="Q106" s="213">
        <f t="shared" si="13"/>
        <v>-9.1392136025504778E-2</v>
      </c>
      <c r="R106" s="213">
        <f t="shared" si="14"/>
        <v>-3.8011695906432746E-2</v>
      </c>
      <c r="S106" s="213">
        <f t="shared" si="15"/>
        <v>4.376899696048632E-2</v>
      </c>
      <c r="T106" s="213">
        <f t="shared" si="16"/>
        <v>1.1648223645894001E-2</v>
      </c>
    </row>
    <row r="107" spans="1:20" ht="12.75" x14ac:dyDescent="0.2">
      <c r="A107" s="320"/>
      <c r="B107" s="320"/>
      <c r="C107" s="321"/>
      <c r="D107" s="321"/>
      <c r="E107" s="210" t="s">
        <v>223</v>
      </c>
      <c r="F107" s="211"/>
      <c r="G107" s="211"/>
      <c r="H107" s="211">
        <v>8</v>
      </c>
      <c r="I107" s="211">
        <v>6</v>
      </c>
      <c r="J107" s="211">
        <v>5</v>
      </c>
      <c r="K107" s="53"/>
      <c r="L107" s="211">
        <f t="shared" si="9"/>
        <v>0</v>
      </c>
      <c r="M107" s="211">
        <f t="shared" si="10"/>
        <v>8</v>
      </c>
      <c r="N107" s="211">
        <f t="shared" si="11"/>
        <v>-2</v>
      </c>
      <c r="O107" s="211">
        <f t="shared" si="12"/>
        <v>-1</v>
      </c>
      <c r="P107" s="53"/>
      <c r="Q107" s="213" t="e">
        <f t="shared" si="13"/>
        <v>#DIV/0!</v>
      </c>
      <c r="R107" s="213" t="e">
        <f t="shared" si="14"/>
        <v>#DIV/0!</v>
      </c>
      <c r="S107" s="213">
        <f t="shared" si="15"/>
        <v>-0.25</v>
      </c>
      <c r="T107" s="213">
        <f t="shared" si="16"/>
        <v>-0.16666666666666666</v>
      </c>
    </row>
    <row r="108" spans="1:20" ht="12.75" x14ac:dyDescent="0.2">
      <c r="A108" s="320"/>
      <c r="B108" s="320"/>
      <c r="C108" s="321"/>
      <c r="D108" s="321"/>
      <c r="E108" s="210" t="s">
        <v>80</v>
      </c>
      <c r="F108" s="211">
        <v>192</v>
      </c>
      <c r="G108" s="211">
        <v>224</v>
      </c>
      <c r="H108" s="211">
        <v>220</v>
      </c>
      <c r="I108" s="211">
        <v>187</v>
      </c>
      <c r="J108" s="211">
        <v>192</v>
      </c>
      <c r="K108" s="53"/>
      <c r="L108" s="211">
        <f t="shared" si="9"/>
        <v>32</v>
      </c>
      <c r="M108" s="211">
        <f t="shared" si="10"/>
        <v>-4</v>
      </c>
      <c r="N108" s="211">
        <f t="shared" si="11"/>
        <v>-33</v>
      </c>
      <c r="O108" s="211">
        <f t="shared" si="12"/>
        <v>5</v>
      </c>
      <c r="P108" s="53"/>
      <c r="Q108" s="213">
        <f t="shared" si="13"/>
        <v>0.16666666666666666</v>
      </c>
      <c r="R108" s="213">
        <f t="shared" si="14"/>
        <v>-1.7857142857142856E-2</v>
      </c>
      <c r="S108" s="213">
        <f t="shared" si="15"/>
        <v>-0.15</v>
      </c>
      <c r="T108" s="213">
        <f t="shared" si="16"/>
        <v>2.6737967914438502E-2</v>
      </c>
    </row>
    <row r="109" spans="1:20" ht="12.75" x14ac:dyDescent="0.2">
      <c r="A109" s="320"/>
      <c r="B109" s="320"/>
      <c r="C109" s="319"/>
      <c r="D109" s="321"/>
      <c r="E109" s="210" t="s">
        <v>114</v>
      </c>
      <c r="F109" s="211">
        <v>1003</v>
      </c>
      <c r="G109" s="211">
        <v>988</v>
      </c>
      <c r="H109" s="211">
        <v>951</v>
      </c>
      <c r="I109" s="211">
        <v>941</v>
      </c>
      <c r="J109" s="211">
        <v>939</v>
      </c>
      <c r="K109" s="53"/>
      <c r="L109" s="211">
        <f t="shared" si="9"/>
        <v>-15</v>
      </c>
      <c r="M109" s="211">
        <f t="shared" si="10"/>
        <v>-37</v>
      </c>
      <c r="N109" s="211">
        <f t="shared" si="11"/>
        <v>-10</v>
      </c>
      <c r="O109" s="211">
        <f t="shared" si="12"/>
        <v>-2</v>
      </c>
      <c r="P109" s="53"/>
      <c r="Q109" s="213">
        <f t="shared" si="13"/>
        <v>-1.4955134596211365E-2</v>
      </c>
      <c r="R109" s="213">
        <f t="shared" si="14"/>
        <v>-3.7449392712550607E-2</v>
      </c>
      <c r="S109" s="213">
        <f t="shared" si="15"/>
        <v>-1.0515247108307046E-2</v>
      </c>
      <c r="T109" s="213">
        <f t="shared" si="16"/>
        <v>-2.1253985122210413E-3</v>
      </c>
    </row>
    <row r="110" spans="1:20" ht="12.75" x14ac:dyDescent="0.2">
      <c r="A110" s="320"/>
      <c r="B110" s="320"/>
      <c r="C110" s="321"/>
      <c r="D110" s="321"/>
      <c r="E110" s="210" t="s">
        <v>90</v>
      </c>
      <c r="F110" s="211">
        <v>543</v>
      </c>
      <c r="G110" s="211">
        <v>550</v>
      </c>
      <c r="H110" s="211">
        <v>537</v>
      </c>
      <c r="I110" s="211">
        <v>552</v>
      </c>
      <c r="J110" s="211">
        <v>567</v>
      </c>
      <c r="K110" s="53"/>
      <c r="L110" s="211">
        <f t="shared" si="9"/>
        <v>7</v>
      </c>
      <c r="M110" s="211">
        <f t="shared" si="10"/>
        <v>-13</v>
      </c>
      <c r="N110" s="211">
        <f t="shared" si="11"/>
        <v>15</v>
      </c>
      <c r="O110" s="211">
        <f t="shared" si="12"/>
        <v>15</v>
      </c>
      <c r="P110" s="53"/>
      <c r="Q110" s="213">
        <f t="shared" si="13"/>
        <v>1.289134438305709E-2</v>
      </c>
      <c r="R110" s="213">
        <f t="shared" si="14"/>
        <v>-2.3636363636363636E-2</v>
      </c>
      <c r="S110" s="213">
        <f t="shared" si="15"/>
        <v>2.7932960893854747E-2</v>
      </c>
      <c r="T110" s="213">
        <f t="shared" si="16"/>
        <v>2.717391304347826E-2</v>
      </c>
    </row>
    <row r="111" spans="1:20" ht="12.75" x14ac:dyDescent="0.2">
      <c r="A111" s="320"/>
      <c r="B111" s="320"/>
      <c r="C111" s="321"/>
      <c r="D111" s="321"/>
      <c r="E111" s="210" t="s">
        <v>165</v>
      </c>
      <c r="F111" s="211">
        <v>3921</v>
      </c>
      <c r="G111" s="211">
        <v>3865</v>
      </c>
      <c r="H111" s="211">
        <v>3723</v>
      </c>
      <c r="I111" s="211">
        <v>3844</v>
      </c>
      <c r="J111" s="211">
        <v>3941</v>
      </c>
      <c r="K111" s="53"/>
      <c r="L111" s="211">
        <f t="shared" si="9"/>
        <v>-56</v>
      </c>
      <c r="M111" s="211">
        <f t="shared" si="10"/>
        <v>-142</v>
      </c>
      <c r="N111" s="211">
        <f t="shared" si="11"/>
        <v>121</v>
      </c>
      <c r="O111" s="211">
        <f t="shared" si="12"/>
        <v>97</v>
      </c>
      <c r="P111" s="53"/>
      <c r="Q111" s="213">
        <f t="shared" si="13"/>
        <v>-1.428207090028054E-2</v>
      </c>
      <c r="R111" s="213">
        <f t="shared" si="14"/>
        <v>-3.6739974126778784E-2</v>
      </c>
      <c r="S111" s="213">
        <f t="shared" si="15"/>
        <v>3.2500671501477306E-2</v>
      </c>
      <c r="T111" s="213">
        <f t="shared" si="16"/>
        <v>2.5234131113423517E-2</v>
      </c>
    </row>
    <row r="112" spans="1:20" ht="12.75" x14ac:dyDescent="0.2">
      <c r="A112" s="320"/>
      <c r="B112" s="320"/>
      <c r="C112" s="321"/>
      <c r="D112" s="321"/>
      <c r="E112" s="210" t="s">
        <v>166</v>
      </c>
      <c r="F112" s="211">
        <v>331</v>
      </c>
      <c r="G112" s="211">
        <v>329</v>
      </c>
      <c r="H112" s="211">
        <v>270</v>
      </c>
      <c r="I112" s="211">
        <v>266</v>
      </c>
      <c r="J112" s="211">
        <v>244</v>
      </c>
      <c r="K112" s="53"/>
      <c r="L112" s="211">
        <f t="shared" si="9"/>
        <v>-2</v>
      </c>
      <c r="M112" s="211">
        <f t="shared" si="10"/>
        <v>-59</v>
      </c>
      <c r="N112" s="211">
        <f t="shared" si="11"/>
        <v>-4</v>
      </c>
      <c r="O112" s="211">
        <f t="shared" si="12"/>
        <v>-22</v>
      </c>
      <c r="P112" s="53"/>
      <c r="Q112" s="213">
        <f t="shared" si="13"/>
        <v>-6.0422960725075529E-3</v>
      </c>
      <c r="R112" s="213">
        <f t="shared" si="14"/>
        <v>-0.17933130699088146</v>
      </c>
      <c r="S112" s="213">
        <f t="shared" si="15"/>
        <v>-1.4814814814814815E-2</v>
      </c>
      <c r="T112" s="213">
        <f t="shared" si="16"/>
        <v>-8.2706766917293228E-2</v>
      </c>
    </row>
    <row r="113" spans="1:20" ht="12.75" x14ac:dyDescent="0.2">
      <c r="A113" s="320"/>
      <c r="B113" s="320"/>
      <c r="C113" s="321"/>
      <c r="D113" s="321"/>
      <c r="E113" s="210" t="s">
        <v>23</v>
      </c>
      <c r="F113" s="211">
        <v>96</v>
      </c>
      <c r="G113" s="211"/>
      <c r="H113" s="211"/>
      <c r="I113" s="211"/>
      <c r="J113" s="211"/>
      <c r="K113" s="53"/>
      <c r="L113" s="211">
        <f t="shared" si="9"/>
        <v>-96</v>
      </c>
      <c r="M113" s="211">
        <f t="shared" si="10"/>
        <v>0</v>
      </c>
      <c r="N113" s="211">
        <f t="shared" si="11"/>
        <v>0</v>
      </c>
      <c r="O113" s="211">
        <f t="shared" si="12"/>
        <v>0</v>
      </c>
      <c r="P113" s="53"/>
      <c r="Q113" s="213">
        <f t="shared" si="13"/>
        <v>-1</v>
      </c>
      <c r="R113" s="213" t="e">
        <f t="shared" si="14"/>
        <v>#DIV/0!</v>
      </c>
      <c r="S113" s="213" t="e">
        <f t="shared" si="15"/>
        <v>#DIV/0!</v>
      </c>
      <c r="T113" s="213" t="e">
        <f t="shared" si="16"/>
        <v>#DIV/0!</v>
      </c>
    </row>
    <row r="114" spans="1:20" ht="12.75" x14ac:dyDescent="0.2">
      <c r="A114" s="320"/>
      <c r="B114" s="320"/>
      <c r="C114" s="321"/>
      <c r="D114" s="321"/>
      <c r="E114" s="210" t="s">
        <v>273</v>
      </c>
      <c r="F114" s="211"/>
      <c r="G114" s="211"/>
      <c r="H114" s="211"/>
      <c r="I114" s="211"/>
      <c r="J114" s="211">
        <v>145</v>
      </c>
      <c r="K114" s="53"/>
      <c r="L114" s="211">
        <f t="shared" si="9"/>
        <v>0</v>
      </c>
      <c r="M114" s="211">
        <f t="shared" si="10"/>
        <v>0</v>
      </c>
      <c r="N114" s="211">
        <f t="shared" si="11"/>
        <v>0</v>
      </c>
      <c r="O114" s="211">
        <f t="shared" si="12"/>
        <v>145</v>
      </c>
      <c r="P114" s="53"/>
      <c r="Q114" s="213" t="e">
        <f t="shared" si="13"/>
        <v>#DIV/0!</v>
      </c>
      <c r="R114" s="213" t="e">
        <f t="shared" si="14"/>
        <v>#DIV/0!</v>
      </c>
      <c r="S114" s="213" t="e">
        <f t="shared" si="15"/>
        <v>#DIV/0!</v>
      </c>
      <c r="T114" s="213" t="e">
        <f t="shared" si="16"/>
        <v>#DIV/0!</v>
      </c>
    </row>
    <row r="115" spans="1:20" ht="12.75" x14ac:dyDescent="0.2">
      <c r="A115" s="320"/>
      <c r="B115" s="320"/>
      <c r="C115" s="321"/>
      <c r="D115" s="321"/>
      <c r="E115" s="210" t="s">
        <v>224</v>
      </c>
      <c r="F115" s="211">
        <v>626</v>
      </c>
      <c r="G115" s="211">
        <v>624</v>
      </c>
      <c r="H115" s="211">
        <v>571</v>
      </c>
      <c r="I115" s="211">
        <v>590</v>
      </c>
      <c r="J115" s="211">
        <v>589</v>
      </c>
      <c r="K115" s="53"/>
      <c r="L115" s="211">
        <f t="shared" si="9"/>
        <v>-2</v>
      </c>
      <c r="M115" s="211">
        <f t="shared" si="10"/>
        <v>-53</v>
      </c>
      <c r="N115" s="211">
        <f t="shared" si="11"/>
        <v>19</v>
      </c>
      <c r="O115" s="211">
        <f t="shared" si="12"/>
        <v>-1</v>
      </c>
      <c r="P115" s="53"/>
      <c r="Q115" s="213">
        <f t="shared" si="13"/>
        <v>-3.1948881789137379E-3</v>
      </c>
      <c r="R115" s="213">
        <f t="shared" si="14"/>
        <v>-8.4935897435897439E-2</v>
      </c>
      <c r="S115" s="213">
        <f t="shared" si="15"/>
        <v>3.3274956217162872E-2</v>
      </c>
      <c r="T115" s="213">
        <f t="shared" si="16"/>
        <v>-1.6949152542372881E-3</v>
      </c>
    </row>
    <row r="116" spans="1:20" ht="12.75" x14ac:dyDescent="0.2">
      <c r="A116" s="320"/>
      <c r="B116" s="320"/>
      <c r="C116" s="321"/>
      <c r="D116" s="321"/>
      <c r="E116" s="210" t="s">
        <v>84</v>
      </c>
      <c r="F116" s="211">
        <v>3</v>
      </c>
      <c r="G116" s="211">
        <v>2</v>
      </c>
      <c r="H116" s="211">
        <v>4</v>
      </c>
      <c r="I116" s="211"/>
      <c r="J116" s="211"/>
      <c r="K116" s="53"/>
      <c r="L116" s="211">
        <f t="shared" si="9"/>
        <v>-1</v>
      </c>
      <c r="M116" s="211">
        <f t="shared" si="10"/>
        <v>2</v>
      </c>
      <c r="N116" s="211">
        <f t="shared" si="11"/>
        <v>-4</v>
      </c>
      <c r="O116" s="211">
        <f t="shared" si="12"/>
        <v>0</v>
      </c>
      <c r="P116" s="53"/>
      <c r="Q116" s="213">
        <f t="shared" si="13"/>
        <v>-0.33333333333333331</v>
      </c>
      <c r="R116" s="213">
        <f t="shared" si="14"/>
        <v>1</v>
      </c>
      <c r="S116" s="213">
        <f t="shared" si="15"/>
        <v>-1</v>
      </c>
      <c r="T116" s="213" t="e">
        <f t="shared" si="16"/>
        <v>#DIV/0!</v>
      </c>
    </row>
    <row r="117" spans="1:20" ht="12.75" x14ac:dyDescent="0.2">
      <c r="A117" s="320"/>
      <c r="B117" s="320"/>
      <c r="C117" s="321"/>
      <c r="D117" s="321"/>
      <c r="E117" s="210" t="s">
        <v>93</v>
      </c>
      <c r="F117" s="211">
        <v>390</v>
      </c>
      <c r="G117" s="211">
        <v>342</v>
      </c>
      <c r="H117" s="211">
        <v>361</v>
      </c>
      <c r="I117" s="211">
        <v>352</v>
      </c>
      <c r="J117" s="211">
        <v>316</v>
      </c>
      <c r="K117" s="53"/>
      <c r="L117" s="211">
        <f t="shared" si="9"/>
        <v>-48</v>
      </c>
      <c r="M117" s="211">
        <f t="shared" si="10"/>
        <v>19</v>
      </c>
      <c r="N117" s="211">
        <f t="shared" si="11"/>
        <v>-9</v>
      </c>
      <c r="O117" s="211">
        <f t="shared" si="12"/>
        <v>-36</v>
      </c>
      <c r="P117" s="53"/>
      <c r="Q117" s="213">
        <f t="shared" si="13"/>
        <v>-0.12307692307692308</v>
      </c>
      <c r="R117" s="213">
        <f t="shared" si="14"/>
        <v>5.5555555555555552E-2</v>
      </c>
      <c r="S117" s="213">
        <f t="shared" si="15"/>
        <v>-2.4930747922437674E-2</v>
      </c>
      <c r="T117" s="213">
        <f t="shared" si="16"/>
        <v>-0.10227272727272728</v>
      </c>
    </row>
    <row r="118" spans="1:20" ht="12.75" x14ac:dyDescent="0.2">
      <c r="A118" s="320"/>
      <c r="B118" s="320"/>
      <c r="C118" s="321"/>
      <c r="D118" s="321"/>
      <c r="E118" s="210" t="s">
        <v>123</v>
      </c>
      <c r="F118" s="211">
        <v>10</v>
      </c>
      <c r="G118" s="211">
        <v>11</v>
      </c>
      <c r="H118" s="211"/>
      <c r="I118" s="211"/>
      <c r="J118" s="211"/>
      <c r="K118" s="53"/>
      <c r="L118" s="211">
        <f t="shared" si="9"/>
        <v>1</v>
      </c>
      <c r="M118" s="211">
        <f t="shared" si="10"/>
        <v>-11</v>
      </c>
      <c r="N118" s="211">
        <f t="shared" si="11"/>
        <v>0</v>
      </c>
      <c r="O118" s="211">
        <f t="shared" si="12"/>
        <v>0</v>
      </c>
      <c r="P118" s="53"/>
      <c r="Q118" s="213">
        <f t="shared" si="13"/>
        <v>0.1</v>
      </c>
      <c r="R118" s="213">
        <f t="shared" si="14"/>
        <v>-1</v>
      </c>
      <c r="S118" s="213" t="e">
        <f t="shared" si="15"/>
        <v>#DIV/0!</v>
      </c>
      <c r="T118" s="213" t="e">
        <f t="shared" si="16"/>
        <v>#DIV/0!</v>
      </c>
    </row>
    <row r="119" spans="1:20" ht="12.75" x14ac:dyDescent="0.2">
      <c r="A119" s="320"/>
      <c r="B119" s="320"/>
      <c r="C119" s="321"/>
      <c r="D119" s="321"/>
      <c r="E119" s="210" t="s">
        <v>18</v>
      </c>
      <c r="F119" s="211">
        <v>1169</v>
      </c>
      <c r="G119" s="211">
        <v>1234</v>
      </c>
      <c r="H119" s="211">
        <v>1252</v>
      </c>
      <c r="I119" s="211">
        <v>1234</v>
      </c>
      <c r="J119" s="211">
        <v>1179</v>
      </c>
      <c r="K119" s="53"/>
      <c r="L119" s="211">
        <f t="shared" si="9"/>
        <v>65</v>
      </c>
      <c r="M119" s="211">
        <f t="shared" si="10"/>
        <v>18</v>
      </c>
      <c r="N119" s="211">
        <f t="shared" si="11"/>
        <v>-18</v>
      </c>
      <c r="O119" s="211">
        <f t="shared" si="12"/>
        <v>-55</v>
      </c>
      <c r="P119" s="53"/>
      <c r="Q119" s="213">
        <f t="shared" si="13"/>
        <v>5.5603079555175364E-2</v>
      </c>
      <c r="R119" s="213">
        <f t="shared" si="14"/>
        <v>1.4586709886547812E-2</v>
      </c>
      <c r="S119" s="213">
        <f t="shared" si="15"/>
        <v>-1.437699680511182E-2</v>
      </c>
      <c r="T119" s="213">
        <f t="shared" si="16"/>
        <v>-4.4570502431118313E-2</v>
      </c>
    </row>
    <row r="120" spans="1:20" ht="12.75" x14ac:dyDescent="0.2">
      <c r="A120" s="320"/>
      <c r="B120" s="320"/>
      <c r="C120" s="321"/>
      <c r="D120" s="321"/>
      <c r="E120" s="210" t="s">
        <v>75</v>
      </c>
      <c r="F120" s="211">
        <v>442</v>
      </c>
      <c r="G120" s="211">
        <v>405</v>
      </c>
      <c r="H120" s="211">
        <v>415</v>
      </c>
      <c r="I120" s="211">
        <v>395</v>
      </c>
      <c r="J120" s="211">
        <v>411</v>
      </c>
      <c r="K120" s="53"/>
      <c r="L120" s="211">
        <f t="shared" si="9"/>
        <v>-37</v>
      </c>
      <c r="M120" s="211">
        <f t="shared" si="10"/>
        <v>10</v>
      </c>
      <c r="N120" s="211">
        <f t="shared" si="11"/>
        <v>-20</v>
      </c>
      <c r="O120" s="211">
        <f t="shared" si="12"/>
        <v>16</v>
      </c>
      <c r="P120" s="53"/>
      <c r="Q120" s="213">
        <f t="shared" si="13"/>
        <v>-8.3710407239818999E-2</v>
      </c>
      <c r="R120" s="213">
        <f t="shared" si="14"/>
        <v>2.4691358024691357E-2</v>
      </c>
      <c r="S120" s="213">
        <f t="shared" si="15"/>
        <v>-4.8192771084337352E-2</v>
      </c>
      <c r="T120" s="213">
        <f t="shared" si="16"/>
        <v>4.0506329113924051E-2</v>
      </c>
    </row>
    <row r="121" spans="1:20" ht="25.5" x14ac:dyDescent="0.2">
      <c r="A121" s="320"/>
      <c r="B121" s="320"/>
      <c r="C121" s="321"/>
      <c r="D121" s="321"/>
      <c r="E121" s="210" t="s">
        <v>44</v>
      </c>
      <c r="F121" s="211">
        <v>73</v>
      </c>
      <c r="G121" s="211">
        <v>82</v>
      </c>
      <c r="H121" s="211">
        <v>74</v>
      </c>
      <c r="I121" s="211">
        <v>57</v>
      </c>
      <c r="J121" s="211">
        <v>67</v>
      </c>
      <c r="K121" s="53"/>
      <c r="L121" s="211">
        <f t="shared" si="9"/>
        <v>9</v>
      </c>
      <c r="M121" s="211">
        <f t="shared" si="10"/>
        <v>-8</v>
      </c>
      <c r="N121" s="211">
        <f t="shared" si="11"/>
        <v>-17</v>
      </c>
      <c r="O121" s="211">
        <f t="shared" si="12"/>
        <v>10</v>
      </c>
      <c r="P121" s="53"/>
      <c r="Q121" s="213">
        <f t="shared" si="13"/>
        <v>0.12328767123287671</v>
      </c>
      <c r="R121" s="213">
        <f t="shared" si="14"/>
        <v>-9.7560975609756101E-2</v>
      </c>
      <c r="S121" s="213">
        <f t="shared" si="15"/>
        <v>-0.22972972972972974</v>
      </c>
      <c r="T121" s="213">
        <f t="shared" si="16"/>
        <v>0.17543859649122806</v>
      </c>
    </row>
    <row r="122" spans="1:20" ht="25.5" x14ac:dyDescent="0.2">
      <c r="A122" s="320"/>
      <c r="B122" s="320"/>
      <c r="C122" s="321"/>
      <c r="D122" s="321"/>
      <c r="E122" s="210" t="s">
        <v>48</v>
      </c>
      <c r="F122" s="211">
        <v>10</v>
      </c>
      <c r="G122" s="211">
        <v>1</v>
      </c>
      <c r="H122" s="211">
        <v>2</v>
      </c>
      <c r="I122" s="211">
        <v>4</v>
      </c>
      <c r="J122" s="211">
        <v>3</v>
      </c>
      <c r="K122" s="53"/>
      <c r="L122" s="211">
        <f t="shared" si="9"/>
        <v>-9</v>
      </c>
      <c r="M122" s="211">
        <f t="shared" si="10"/>
        <v>1</v>
      </c>
      <c r="N122" s="211">
        <f t="shared" si="11"/>
        <v>2</v>
      </c>
      <c r="O122" s="211">
        <f t="shared" si="12"/>
        <v>-1</v>
      </c>
      <c r="P122" s="53"/>
      <c r="Q122" s="213">
        <f t="shared" si="13"/>
        <v>-0.9</v>
      </c>
      <c r="R122" s="213">
        <f t="shared" si="14"/>
        <v>1</v>
      </c>
      <c r="S122" s="213">
        <f t="shared" si="15"/>
        <v>1</v>
      </c>
      <c r="T122" s="213">
        <f t="shared" si="16"/>
        <v>-0.25</v>
      </c>
    </row>
    <row r="123" spans="1:20" ht="25.5" x14ac:dyDescent="0.2">
      <c r="A123" s="320"/>
      <c r="B123" s="320"/>
      <c r="C123" s="321"/>
      <c r="D123" s="321"/>
      <c r="E123" s="210" t="s">
        <v>225</v>
      </c>
      <c r="F123" s="211"/>
      <c r="G123" s="211">
        <v>83</v>
      </c>
      <c r="H123" s="211">
        <v>74</v>
      </c>
      <c r="I123" s="211">
        <v>80</v>
      </c>
      <c r="J123" s="211">
        <v>83</v>
      </c>
      <c r="K123" s="53"/>
      <c r="L123" s="211">
        <f t="shared" si="9"/>
        <v>83</v>
      </c>
      <c r="M123" s="211">
        <f t="shared" si="10"/>
        <v>-9</v>
      </c>
      <c r="N123" s="211">
        <f t="shared" si="11"/>
        <v>6</v>
      </c>
      <c r="O123" s="211">
        <f t="shared" si="12"/>
        <v>3</v>
      </c>
      <c r="P123" s="53"/>
      <c r="Q123" s="213" t="e">
        <f t="shared" si="13"/>
        <v>#DIV/0!</v>
      </c>
      <c r="R123" s="213">
        <f t="shared" si="14"/>
        <v>-0.10843373493975904</v>
      </c>
      <c r="S123" s="213">
        <f t="shared" si="15"/>
        <v>8.1081081081081086E-2</v>
      </c>
      <c r="T123" s="213">
        <f t="shared" si="16"/>
        <v>3.7499999999999999E-2</v>
      </c>
    </row>
    <row r="124" spans="1:20" ht="25.5" x14ac:dyDescent="0.2">
      <c r="A124" s="320"/>
      <c r="B124" s="320"/>
      <c r="C124" s="321"/>
      <c r="D124" s="321"/>
      <c r="E124" s="210" t="s">
        <v>226</v>
      </c>
      <c r="F124" s="211"/>
      <c r="G124" s="211">
        <v>14</v>
      </c>
      <c r="H124" s="211">
        <v>20</v>
      </c>
      <c r="I124" s="211">
        <v>16</v>
      </c>
      <c r="J124" s="211">
        <v>19</v>
      </c>
      <c r="K124" s="53"/>
      <c r="L124" s="211">
        <f t="shared" si="9"/>
        <v>14</v>
      </c>
      <c r="M124" s="211">
        <f t="shared" si="10"/>
        <v>6</v>
      </c>
      <c r="N124" s="211">
        <f t="shared" si="11"/>
        <v>-4</v>
      </c>
      <c r="O124" s="211">
        <f t="shared" si="12"/>
        <v>3</v>
      </c>
      <c r="P124" s="53"/>
      <c r="Q124" s="213" t="e">
        <f t="shared" si="13"/>
        <v>#DIV/0!</v>
      </c>
      <c r="R124" s="213">
        <f t="shared" si="14"/>
        <v>0.42857142857142855</v>
      </c>
      <c r="S124" s="213">
        <f t="shared" si="15"/>
        <v>-0.2</v>
      </c>
      <c r="T124" s="213">
        <f t="shared" si="16"/>
        <v>0.1875</v>
      </c>
    </row>
    <row r="125" spans="1:20" ht="12.75" x14ac:dyDescent="0.2">
      <c r="A125" s="320"/>
      <c r="B125" s="320"/>
      <c r="C125" s="321"/>
      <c r="D125" s="321"/>
      <c r="E125" s="210" t="s">
        <v>227</v>
      </c>
      <c r="F125" s="211"/>
      <c r="G125" s="211"/>
      <c r="H125" s="211"/>
      <c r="I125" s="211">
        <v>6</v>
      </c>
      <c r="J125" s="211">
        <v>6</v>
      </c>
      <c r="K125" s="53"/>
      <c r="L125" s="211">
        <f t="shared" si="9"/>
        <v>0</v>
      </c>
      <c r="M125" s="211">
        <f t="shared" si="10"/>
        <v>0</v>
      </c>
      <c r="N125" s="211">
        <f t="shared" si="11"/>
        <v>6</v>
      </c>
      <c r="O125" s="211">
        <f t="shared" si="12"/>
        <v>0</v>
      </c>
      <c r="P125" s="53"/>
      <c r="Q125" s="213" t="e">
        <f t="shared" si="13"/>
        <v>#DIV/0!</v>
      </c>
      <c r="R125" s="213" t="e">
        <f t="shared" si="14"/>
        <v>#DIV/0!</v>
      </c>
      <c r="S125" s="213" t="e">
        <f t="shared" si="15"/>
        <v>#DIV/0!</v>
      </c>
      <c r="T125" s="213">
        <f t="shared" si="16"/>
        <v>0</v>
      </c>
    </row>
    <row r="126" spans="1:20" ht="12.75" x14ac:dyDescent="0.2">
      <c r="A126" s="320"/>
      <c r="B126" s="320"/>
      <c r="C126" s="321"/>
      <c r="D126" s="321"/>
      <c r="E126" s="210" t="s">
        <v>228</v>
      </c>
      <c r="F126" s="211"/>
      <c r="G126" s="211"/>
      <c r="H126" s="211">
        <v>4</v>
      </c>
      <c r="I126" s="211">
        <v>3</v>
      </c>
      <c r="J126" s="211"/>
      <c r="K126" s="53"/>
      <c r="L126" s="211">
        <f t="shared" si="9"/>
        <v>0</v>
      </c>
      <c r="M126" s="211">
        <f t="shared" si="10"/>
        <v>4</v>
      </c>
      <c r="N126" s="211">
        <f t="shared" si="11"/>
        <v>-1</v>
      </c>
      <c r="O126" s="211">
        <f t="shared" si="12"/>
        <v>-3</v>
      </c>
      <c r="P126" s="53"/>
      <c r="Q126" s="213" t="e">
        <f t="shared" si="13"/>
        <v>#DIV/0!</v>
      </c>
      <c r="R126" s="213" t="e">
        <f t="shared" si="14"/>
        <v>#DIV/0!</v>
      </c>
      <c r="S126" s="213">
        <f t="shared" si="15"/>
        <v>-0.25</v>
      </c>
      <c r="T126" s="213">
        <f t="shared" si="16"/>
        <v>-1</v>
      </c>
    </row>
    <row r="127" spans="1:20" ht="12.75" x14ac:dyDescent="0.2">
      <c r="A127" s="320"/>
      <c r="B127" s="320"/>
      <c r="C127" s="321"/>
      <c r="D127" s="321"/>
      <c r="E127" s="210" t="s">
        <v>24</v>
      </c>
      <c r="F127" s="211">
        <v>174</v>
      </c>
      <c r="G127" s="211">
        <v>165</v>
      </c>
      <c r="H127" s="211">
        <v>168</v>
      </c>
      <c r="I127" s="211">
        <v>165</v>
      </c>
      <c r="J127" s="211"/>
      <c r="K127" s="53"/>
      <c r="L127" s="211">
        <f t="shared" si="9"/>
        <v>-9</v>
      </c>
      <c r="M127" s="211">
        <f t="shared" si="10"/>
        <v>3</v>
      </c>
      <c r="N127" s="211">
        <f t="shared" si="11"/>
        <v>-3</v>
      </c>
      <c r="O127" s="211">
        <f t="shared" si="12"/>
        <v>-165</v>
      </c>
      <c r="P127" s="53"/>
      <c r="Q127" s="213">
        <f t="shared" si="13"/>
        <v>-5.1724137931034482E-2</v>
      </c>
      <c r="R127" s="213">
        <f t="shared" si="14"/>
        <v>1.8181818181818181E-2</v>
      </c>
      <c r="S127" s="213">
        <f t="shared" si="15"/>
        <v>-1.7857142857142856E-2</v>
      </c>
      <c r="T127" s="213">
        <f t="shared" si="16"/>
        <v>-1</v>
      </c>
    </row>
    <row r="128" spans="1:20" ht="12.75" x14ac:dyDescent="0.2">
      <c r="A128" s="320"/>
      <c r="B128" s="320"/>
      <c r="C128" s="321"/>
      <c r="D128" s="321"/>
      <c r="E128" s="210" t="s">
        <v>91</v>
      </c>
      <c r="F128" s="211">
        <v>12</v>
      </c>
      <c r="G128" s="211"/>
      <c r="H128" s="211"/>
      <c r="I128" s="211"/>
      <c r="J128" s="211"/>
      <c r="K128" s="53"/>
      <c r="L128" s="211">
        <f t="shared" si="9"/>
        <v>-12</v>
      </c>
      <c r="M128" s="211">
        <f t="shared" si="10"/>
        <v>0</v>
      </c>
      <c r="N128" s="211">
        <f t="shared" si="11"/>
        <v>0</v>
      </c>
      <c r="O128" s="211">
        <f t="shared" si="12"/>
        <v>0</v>
      </c>
      <c r="P128" s="53"/>
      <c r="Q128" s="213">
        <f t="shared" si="13"/>
        <v>-1</v>
      </c>
      <c r="R128" s="213" t="e">
        <f t="shared" si="14"/>
        <v>#DIV/0!</v>
      </c>
      <c r="S128" s="213" t="e">
        <f t="shared" si="15"/>
        <v>#DIV/0!</v>
      </c>
      <c r="T128" s="213" t="e">
        <f t="shared" si="16"/>
        <v>#DIV/0!</v>
      </c>
    </row>
    <row r="129" spans="1:20" ht="12.75" x14ac:dyDescent="0.2">
      <c r="A129" s="320"/>
      <c r="B129" s="320"/>
      <c r="C129" s="321"/>
      <c r="D129" s="321"/>
      <c r="E129" s="210" t="s">
        <v>274</v>
      </c>
      <c r="F129" s="211"/>
      <c r="G129" s="211"/>
      <c r="H129" s="211"/>
      <c r="I129" s="211"/>
      <c r="J129" s="211">
        <v>6533</v>
      </c>
      <c r="K129" s="53"/>
      <c r="L129" s="211">
        <f t="shared" si="9"/>
        <v>0</v>
      </c>
      <c r="M129" s="211">
        <f t="shared" si="10"/>
        <v>0</v>
      </c>
      <c r="N129" s="211">
        <f t="shared" si="11"/>
        <v>0</v>
      </c>
      <c r="O129" s="211">
        <f t="shared" si="12"/>
        <v>6533</v>
      </c>
      <c r="P129" s="53"/>
      <c r="Q129" s="213" t="e">
        <f t="shared" si="13"/>
        <v>#DIV/0!</v>
      </c>
      <c r="R129" s="213" t="e">
        <f t="shared" si="14"/>
        <v>#DIV/0!</v>
      </c>
      <c r="S129" s="213" t="e">
        <f t="shared" si="15"/>
        <v>#DIV/0!</v>
      </c>
      <c r="T129" s="213" t="e">
        <f t="shared" si="16"/>
        <v>#DIV/0!</v>
      </c>
    </row>
    <row r="130" spans="1:20" ht="12.75" x14ac:dyDescent="0.2">
      <c r="A130" s="320"/>
      <c r="B130" s="320"/>
      <c r="C130" s="321"/>
      <c r="D130" s="321"/>
      <c r="E130" s="210" t="s">
        <v>115</v>
      </c>
      <c r="F130" s="211">
        <v>7590</v>
      </c>
      <c r="G130" s="211">
        <v>7258</v>
      </c>
      <c r="H130" s="211">
        <v>6611</v>
      </c>
      <c r="I130" s="211">
        <v>6716</v>
      </c>
      <c r="J130" s="211">
        <v>31</v>
      </c>
      <c r="K130" s="53"/>
      <c r="L130" s="211">
        <f t="shared" si="9"/>
        <v>-332</v>
      </c>
      <c r="M130" s="211">
        <f t="shared" si="10"/>
        <v>-647</v>
      </c>
      <c r="N130" s="211">
        <f t="shared" si="11"/>
        <v>105</v>
      </c>
      <c r="O130" s="211">
        <f t="shared" si="12"/>
        <v>-6685</v>
      </c>
      <c r="P130" s="53"/>
      <c r="Q130" s="213">
        <f t="shared" si="13"/>
        <v>-4.3741765480895915E-2</v>
      </c>
      <c r="R130" s="213">
        <f t="shared" si="14"/>
        <v>-8.9143014604574258E-2</v>
      </c>
      <c r="S130" s="213">
        <f t="shared" si="15"/>
        <v>1.5882619875964302E-2</v>
      </c>
      <c r="T130" s="213">
        <f t="shared" si="16"/>
        <v>-0.99538415723645024</v>
      </c>
    </row>
    <row r="131" spans="1:20" ht="12.75" x14ac:dyDescent="0.2">
      <c r="A131" s="320"/>
      <c r="B131" s="320"/>
      <c r="C131" s="321"/>
      <c r="D131" s="321"/>
      <c r="E131" s="210" t="s">
        <v>229</v>
      </c>
      <c r="F131" s="211"/>
      <c r="G131" s="211"/>
      <c r="H131" s="211">
        <v>1009</v>
      </c>
      <c r="I131" s="211">
        <v>995</v>
      </c>
      <c r="J131" s="211">
        <v>996</v>
      </c>
      <c r="K131" s="53"/>
      <c r="L131" s="211">
        <f t="shared" si="9"/>
        <v>0</v>
      </c>
      <c r="M131" s="211">
        <f t="shared" si="10"/>
        <v>1009</v>
      </c>
      <c r="N131" s="211">
        <f t="shared" si="11"/>
        <v>-14</v>
      </c>
      <c r="O131" s="211">
        <f t="shared" si="12"/>
        <v>1</v>
      </c>
      <c r="P131" s="53"/>
      <c r="Q131" s="213" t="e">
        <f t="shared" si="13"/>
        <v>#DIV/0!</v>
      </c>
      <c r="R131" s="213" t="e">
        <f t="shared" si="14"/>
        <v>#DIV/0!</v>
      </c>
      <c r="S131" s="213">
        <f t="shared" si="15"/>
        <v>-1.3875123885034688E-2</v>
      </c>
      <c r="T131" s="213">
        <f t="shared" si="16"/>
        <v>1.0050251256281408E-3</v>
      </c>
    </row>
    <row r="132" spans="1:20" ht="12.75" x14ac:dyDescent="0.2">
      <c r="A132" s="320"/>
      <c r="B132" s="320"/>
      <c r="C132" s="321"/>
      <c r="D132" s="321"/>
      <c r="E132" s="210" t="s">
        <v>79</v>
      </c>
      <c r="F132" s="211">
        <v>314</v>
      </c>
      <c r="G132" s="211"/>
      <c r="H132" s="211"/>
      <c r="I132" s="211"/>
      <c r="J132" s="211"/>
      <c r="K132" s="53"/>
      <c r="L132" s="211">
        <f t="shared" si="9"/>
        <v>-314</v>
      </c>
      <c r="M132" s="211">
        <f t="shared" si="10"/>
        <v>0</v>
      </c>
      <c r="N132" s="211">
        <f t="shared" si="11"/>
        <v>0</v>
      </c>
      <c r="O132" s="211">
        <f t="shared" si="12"/>
        <v>0</v>
      </c>
      <c r="P132" s="53"/>
      <c r="Q132" s="213">
        <f t="shared" si="13"/>
        <v>-1</v>
      </c>
      <c r="R132" s="213" t="e">
        <f t="shared" si="14"/>
        <v>#DIV/0!</v>
      </c>
      <c r="S132" s="213" t="e">
        <f t="shared" si="15"/>
        <v>#DIV/0!</v>
      </c>
      <c r="T132" s="213" t="e">
        <f t="shared" si="16"/>
        <v>#DIV/0!</v>
      </c>
    </row>
    <row r="133" spans="1:20" ht="12.75" x14ac:dyDescent="0.2">
      <c r="A133" s="320"/>
      <c r="B133" s="320"/>
      <c r="C133" s="321"/>
      <c r="D133" s="321"/>
      <c r="E133" s="210" t="s">
        <v>230</v>
      </c>
      <c r="F133" s="211"/>
      <c r="G133" s="211">
        <v>279</v>
      </c>
      <c r="H133" s="211">
        <v>290</v>
      </c>
      <c r="I133" s="211">
        <v>293</v>
      </c>
      <c r="J133" s="211">
        <v>312</v>
      </c>
      <c r="K133" s="53"/>
      <c r="L133" s="211">
        <f t="shared" si="9"/>
        <v>279</v>
      </c>
      <c r="M133" s="211">
        <f t="shared" si="10"/>
        <v>11</v>
      </c>
      <c r="N133" s="211">
        <f t="shared" si="11"/>
        <v>3</v>
      </c>
      <c r="O133" s="211">
        <f t="shared" si="12"/>
        <v>19</v>
      </c>
      <c r="P133" s="53"/>
      <c r="Q133" s="213" t="e">
        <f t="shared" si="13"/>
        <v>#DIV/0!</v>
      </c>
      <c r="R133" s="213">
        <f t="shared" si="14"/>
        <v>3.9426523297491037E-2</v>
      </c>
      <c r="S133" s="213">
        <f t="shared" si="15"/>
        <v>1.0344827586206896E-2</v>
      </c>
      <c r="T133" s="213">
        <f t="shared" si="16"/>
        <v>6.4846416382252553E-2</v>
      </c>
    </row>
    <row r="134" spans="1:20" ht="12.75" x14ac:dyDescent="0.2">
      <c r="A134" s="320"/>
      <c r="B134" s="320"/>
      <c r="C134" s="321"/>
      <c r="D134" s="321"/>
      <c r="E134" s="210" t="s">
        <v>76</v>
      </c>
      <c r="F134" s="211">
        <v>929</v>
      </c>
      <c r="G134" s="211">
        <v>919</v>
      </c>
      <c r="H134" s="211"/>
      <c r="I134" s="211"/>
      <c r="J134" s="211"/>
      <c r="K134" s="53"/>
      <c r="L134" s="211">
        <f t="shared" si="9"/>
        <v>-10</v>
      </c>
      <c r="M134" s="211">
        <f t="shared" si="10"/>
        <v>-919</v>
      </c>
      <c r="N134" s="211">
        <f t="shared" si="11"/>
        <v>0</v>
      </c>
      <c r="O134" s="211">
        <f t="shared" si="12"/>
        <v>0</v>
      </c>
      <c r="P134" s="53"/>
      <c r="Q134" s="213">
        <f t="shared" si="13"/>
        <v>-1.0764262648008612E-2</v>
      </c>
      <c r="R134" s="213">
        <f t="shared" si="14"/>
        <v>-1</v>
      </c>
      <c r="S134" s="213" t="e">
        <f t="shared" si="15"/>
        <v>#DIV/0!</v>
      </c>
      <c r="T134" s="213" t="e">
        <f t="shared" si="16"/>
        <v>#DIV/0!</v>
      </c>
    </row>
    <row r="135" spans="1:20" ht="12.75" x14ac:dyDescent="0.2">
      <c r="A135" s="320"/>
      <c r="B135" s="320"/>
      <c r="C135" s="321"/>
      <c r="D135" s="321"/>
      <c r="E135" s="210" t="s">
        <v>81</v>
      </c>
      <c r="F135" s="211">
        <v>101</v>
      </c>
      <c r="G135" s="211">
        <v>101</v>
      </c>
      <c r="H135" s="211"/>
      <c r="I135" s="211"/>
      <c r="J135" s="211"/>
      <c r="K135" s="53"/>
      <c r="L135" s="211">
        <f t="shared" si="9"/>
        <v>0</v>
      </c>
      <c r="M135" s="211">
        <f t="shared" si="10"/>
        <v>-101</v>
      </c>
      <c r="N135" s="211">
        <f t="shared" si="11"/>
        <v>0</v>
      </c>
      <c r="O135" s="211">
        <f t="shared" si="12"/>
        <v>0</v>
      </c>
      <c r="P135" s="53"/>
      <c r="Q135" s="213">
        <f t="shared" si="13"/>
        <v>0</v>
      </c>
      <c r="R135" s="213">
        <f t="shared" si="14"/>
        <v>-1</v>
      </c>
      <c r="S135" s="213" t="e">
        <f t="shared" si="15"/>
        <v>#DIV/0!</v>
      </c>
      <c r="T135" s="213" t="e">
        <f t="shared" si="16"/>
        <v>#DIV/0!</v>
      </c>
    </row>
    <row r="136" spans="1:20" ht="12.75" x14ac:dyDescent="0.2">
      <c r="A136" s="320"/>
      <c r="B136" s="320"/>
      <c r="C136" s="321"/>
      <c r="D136" s="321"/>
      <c r="E136" s="210" t="s">
        <v>275</v>
      </c>
      <c r="F136" s="211"/>
      <c r="G136" s="211"/>
      <c r="H136" s="211"/>
      <c r="I136" s="211"/>
      <c r="J136" s="211">
        <v>1</v>
      </c>
      <c r="K136" s="53"/>
      <c r="L136" s="211">
        <f t="shared" ref="L136:L199" si="17">G136-F136</f>
        <v>0</v>
      </c>
      <c r="M136" s="211">
        <f t="shared" ref="M136:M199" si="18">H136-G136</f>
        <v>0</v>
      </c>
      <c r="N136" s="211">
        <f t="shared" ref="N136:N199" si="19">I136-H136</f>
        <v>0</v>
      </c>
      <c r="O136" s="211">
        <f t="shared" ref="O136:O199" si="20">J136-I136</f>
        <v>1</v>
      </c>
      <c r="P136" s="53"/>
      <c r="Q136" s="213" t="e">
        <f t="shared" si="13"/>
        <v>#DIV/0!</v>
      </c>
      <c r="R136" s="213" t="e">
        <f t="shared" si="14"/>
        <v>#DIV/0!</v>
      </c>
      <c r="S136" s="213" t="e">
        <f t="shared" si="15"/>
        <v>#DIV/0!</v>
      </c>
      <c r="T136" s="213" t="e">
        <f t="shared" si="16"/>
        <v>#DIV/0!</v>
      </c>
    </row>
    <row r="137" spans="1:20" ht="12.75" x14ac:dyDescent="0.2">
      <c r="A137" s="320"/>
      <c r="B137" s="320"/>
      <c r="C137" s="321"/>
      <c r="D137" s="321"/>
      <c r="E137" s="210" t="s">
        <v>25</v>
      </c>
      <c r="F137" s="211">
        <v>941</v>
      </c>
      <c r="G137" s="211">
        <v>924</v>
      </c>
      <c r="H137" s="211">
        <v>915</v>
      </c>
      <c r="I137" s="211">
        <v>910</v>
      </c>
      <c r="J137" s="211">
        <v>839</v>
      </c>
      <c r="K137" s="53"/>
      <c r="L137" s="211">
        <f t="shared" si="17"/>
        <v>-17</v>
      </c>
      <c r="M137" s="211">
        <f t="shared" si="18"/>
        <v>-9</v>
      </c>
      <c r="N137" s="211">
        <f t="shared" si="19"/>
        <v>-5</v>
      </c>
      <c r="O137" s="211">
        <f t="shared" si="20"/>
        <v>-71</v>
      </c>
      <c r="P137" s="53"/>
      <c r="Q137" s="213">
        <f t="shared" si="13"/>
        <v>-1.8065887353878853E-2</v>
      </c>
      <c r="R137" s="213">
        <f t="shared" si="14"/>
        <v>-9.74025974025974E-3</v>
      </c>
      <c r="S137" s="213">
        <f t="shared" si="15"/>
        <v>-5.4644808743169399E-3</v>
      </c>
      <c r="T137" s="213">
        <f t="shared" si="16"/>
        <v>-7.8021978021978022E-2</v>
      </c>
    </row>
    <row r="138" spans="1:20" ht="12.75" x14ac:dyDescent="0.2">
      <c r="A138" s="320"/>
      <c r="B138" s="320"/>
      <c r="C138" s="321"/>
      <c r="D138" s="321"/>
      <c r="E138" s="210" t="s">
        <v>116</v>
      </c>
      <c r="F138" s="211">
        <v>49</v>
      </c>
      <c r="G138" s="211">
        <v>49</v>
      </c>
      <c r="H138" s="211">
        <v>50</v>
      </c>
      <c r="I138" s="211">
        <v>55</v>
      </c>
      <c r="J138" s="211">
        <v>65</v>
      </c>
      <c r="K138" s="53"/>
      <c r="L138" s="211">
        <f t="shared" si="17"/>
        <v>0</v>
      </c>
      <c r="M138" s="211">
        <f t="shared" si="18"/>
        <v>1</v>
      </c>
      <c r="N138" s="211">
        <f t="shared" si="19"/>
        <v>5</v>
      </c>
      <c r="O138" s="211">
        <f t="shared" si="20"/>
        <v>10</v>
      </c>
      <c r="P138" s="53"/>
      <c r="Q138" s="213">
        <f t="shared" si="13"/>
        <v>0</v>
      </c>
      <c r="R138" s="213">
        <f t="shared" si="14"/>
        <v>2.0408163265306121E-2</v>
      </c>
      <c r="S138" s="213">
        <f t="shared" si="15"/>
        <v>0.1</v>
      </c>
      <c r="T138" s="213">
        <f t="shared" si="16"/>
        <v>0.18181818181818182</v>
      </c>
    </row>
    <row r="139" spans="1:20" ht="12.75" x14ac:dyDescent="0.2">
      <c r="A139" s="320"/>
      <c r="B139" s="320"/>
      <c r="C139" s="321"/>
      <c r="D139" s="321"/>
      <c r="E139" s="210" t="s">
        <v>184</v>
      </c>
      <c r="F139" s="211">
        <v>13</v>
      </c>
      <c r="G139" s="211"/>
      <c r="H139" s="211"/>
      <c r="I139" s="211"/>
      <c r="J139" s="211"/>
      <c r="K139" s="53"/>
      <c r="L139" s="211">
        <f t="shared" si="17"/>
        <v>-13</v>
      </c>
      <c r="M139" s="211">
        <f t="shared" si="18"/>
        <v>0</v>
      </c>
      <c r="N139" s="211">
        <f t="shared" si="19"/>
        <v>0</v>
      </c>
      <c r="O139" s="211">
        <f t="shared" si="20"/>
        <v>0</v>
      </c>
      <c r="P139" s="53"/>
      <c r="Q139" s="213">
        <f t="shared" si="13"/>
        <v>-1</v>
      </c>
      <c r="R139" s="213" t="e">
        <f t="shared" si="14"/>
        <v>#DIV/0!</v>
      </c>
      <c r="S139" s="213" t="e">
        <f t="shared" si="15"/>
        <v>#DIV/0!</v>
      </c>
      <c r="T139" s="213" t="e">
        <f t="shared" si="16"/>
        <v>#DIV/0!</v>
      </c>
    </row>
    <row r="140" spans="1:20" ht="12.75" x14ac:dyDescent="0.2">
      <c r="A140" s="320"/>
      <c r="B140" s="320" t="s">
        <v>276</v>
      </c>
      <c r="C140" s="321"/>
      <c r="D140" s="321"/>
      <c r="E140" s="210"/>
      <c r="F140" s="211">
        <v>45882</v>
      </c>
      <c r="G140" s="211">
        <v>44223</v>
      </c>
      <c r="H140" s="211">
        <v>42794</v>
      </c>
      <c r="I140" s="211">
        <v>42808</v>
      </c>
      <c r="J140" s="211">
        <v>43023</v>
      </c>
      <c r="K140" s="53"/>
      <c r="L140" s="211">
        <f t="shared" si="17"/>
        <v>-1659</v>
      </c>
      <c r="M140" s="211">
        <f t="shared" si="18"/>
        <v>-1429</v>
      </c>
      <c r="N140" s="211">
        <f t="shared" si="19"/>
        <v>14</v>
      </c>
      <c r="O140" s="211">
        <f t="shared" si="20"/>
        <v>215</v>
      </c>
      <c r="P140" s="53"/>
      <c r="Q140" s="213">
        <f t="shared" si="13"/>
        <v>-3.6157970445926509E-2</v>
      </c>
      <c r="R140" s="213">
        <f t="shared" si="14"/>
        <v>-3.2313502023833748E-2</v>
      </c>
      <c r="S140" s="213">
        <f t="shared" si="15"/>
        <v>3.2714866570079915E-4</v>
      </c>
      <c r="T140" s="213">
        <f t="shared" si="16"/>
        <v>5.0224257148196597E-3</v>
      </c>
    </row>
    <row r="141" spans="1:20" ht="12.75" customHeight="1" x14ac:dyDescent="0.2">
      <c r="A141" s="320" t="s">
        <v>120</v>
      </c>
      <c r="B141" s="322"/>
      <c r="C141" s="323"/>
      <c r="D141" s="323"/>
      <c r="E141" s="323"/>
      <c r="F141" s="214">
        <v>85007</v>
      </c>
      <c r="G141" s="214">
        <v>83677</v>
      </c>
      <c r="H141" s="214">
        <v>82031</v>
      </c>
      <c r="I141" s="214">
        <v>82673</v>
      </c>
      <c r="J141" s="214">
        <v>83961</v>
      </c>
      <c r="K141" s="53"/>
      <c r="L141" s="214">
        <f t="shared" si="17"/>
        <v>-1330</v>
      </c>
      <c r="M141" s="214">
        <f t="shared" si="18"/>
        <v>-1646</v>
      </c>
      <c r="N141" s="214">
        <f t="shared" si="19"/>
        <v>642</v>
      </c>
      <c r="O141" s="214">
        <f t="shared" si="20"/>
        <v>1288</v>
      </c>
      <c r="P141" s="53"/>
      <c r="Q141" s="215">
        <f t="shared" ref="Q141:Q204" si="21">L141/F141</f>
        <v>-1.5645770348324255E-2</v>
      </c>
      <c r="R141" s="215">
        <f t="shared" ref="R141:R204" si="22">M141/G141</f>
        <v>-1.9670877302006524E-2</v>
      </c>
      <c r="S141" s="215">
        <f t="shared" ref="S141:S204" si="23">N141/H141</f>
        <v>7.8263095658958198E-3</v>
      </c>
      <c r="T141" s="215">
        <f t="shared" ref="T141:T204" si="24">O141/I141</f>
        <v>1.5579451574274551E-2</v>
      </c>
    </row>
    <row r="142" spans="1:20" ht="11.25" customHeight="1" x14ac:dyDescent="0.2">
      <c r="A142" s="324" t="s">
        <v>40</v>
      </c>
      <c r="B142" s="325" t="s">
        <v>277</v>
      </c>
      <c r="C142" s="325">
        <v>1</v>
      </c>
      <c r="D142" s="325">
        <v>2</v>
      </c>
      <c r="E142" s="325" t="s">
        <v>278</v>
      </c>
      <c r="F142" s="216"/>
      <c r="G142" s="216"/>
      <c r="H142" s="216"/>
      <c r="I142" s="216"/>
      <c r="J142" s="216">
        <v>18</v>
      </c>
      <c r="K142" s="53"/>
      <c r="L142" s="216">
        <f t="shared" si="17"/>
        <v>0</v>
      </c>
      <c r="M142" s="216">
        <f t="shared" si="18"/>
        <v>0</v>
      </c>
      <c r="N142" s="216">
        <f t="shared" si="19"/>
        <v>0</v>
      </c>
      <c r="O142" s="216">
        <f t="shared" si="20"/>
        <v>18</v>
      </c>
      <c r="P142" s="53"/>
      <c r="Q142" s="217" t="e">
        <f t="shared" si="21"/>
        <v>#DIV/0!</v>
      </c>
      <c r="R142" s="217" t="e">
        <f t="shared" si="22"/>
        <v>#DIV/0!</v>
      </c>
      <c r="S142" s="217" t="e">
        <f t="shared" si="23"/>
        <v>#DIV/0!</v>
      </c>
      <c r="T142" s="217" t="e">
        <f t="shared" si="24"/>
        <v>#DIV/0!</v>
      </c>
    </row>
    <row r="143" spans="1:20" ht="11.25" customHeight="1" x14ac:dyDescent="0.2">
      <c r="A143" s="319"/>
      <c r="B143" s="319"/>
      <c r="C143" s="319"/>
      <c r="D143" s="319"/>
      <c r="E143" s="210" t="s">
        <v>279</v>
      </c>
      <c r="F143" s="211"/>
      <c r="G143" s="211"/>
      <c r="H143" s="211"/>
      <c r="I143" s="211"/>
      <c r="J143" s="211">
        <v>12</v>
      </c>
      <c r="K143" s="53"/>
      <c r="L143" s="211">
        <f t="shared" si="17"/>
        <v>0</v>
      </c>
      <c r="M143" s="211">
        <f t="shared" si="18"/>
        <v>0</v>
      </c>
      <c r="N143" s="211">
        <f t="shared" si="19"/>
        <v>0</v>
      </c>
      <c r="O143" s="211">
        <f t="shared" si="20"/>
        <v>12</v>
      </c>
      <c r="P143" s="53"/>
      <c r="Q143" s="213" t="e">
        <f t="shared" si="21"/>
        <v>#DIV/0!</v>
      </c>
      <c r="R143" s="213" t="e">
        <f t="shared" si="22"/>
        <v>#DIV/0!</v>
      </c>
      <c r="S143" s="213" t="e">
        <f t="shared" si="23"/>
        <v>#DIV/0!</v>
      </c>
      <c r="T143" s="213" t="e">
        <f t="shared" si="24"/>
        <v>#DIV/0!</v>
      </c>
    </row>
    <row r="144" spans="1:20" ht="12.75" x14ac:dyDescent="0.2">
      <c r="A144" s="320"/>
      <c r="B144" s="320"/>
      <c r="C144" s="321"/>
      <c r="D144" s="321"/>
      <c r="E144" s="210" t="s">
        <v>185</v>
      </c>
      <c r="F144" s="211">
        <v>17</v>
      </c>
      <c r="G144" s="211">
        <v>16</v>
      </c>
      <c r="H144" s="211">
        <v>25</v>
      </c>
      <c r="I144" s="211">
        <v>21</v>
      </c>
      <c r="J144" s="211"/>
      <c r="K144" s="53"/>
      <c r="L144" s="211">
        <f t="shared" si="17"/>
        <v>-1</v>
      </c>
      <c r="M144" s="211">
        <f t="shared" si="18"/>
        <v>9</v>
      </c>
      <c r="N144" s="211">
        <f t="shared" si="19"/>
        <v>-4</v>
      </c>
      <c r="O144" s="211">
        <f t="shared" si="20"/>
        <v>-21</v>
      </c>
      <c r="P144" s="53"/>
      <c r="Q144" s="213">
        <f t="shared" si="21"/>
        <v>-5.8823529411764705E-2</v>
      </c>
      <c r="R144" s="213">
        <f t="shared" si="22"/>
        <v>0.5625</v>
      </c>
      <c r="S144" s="213">
        <f t="shared" si="23"/>
        <v>-0.16</v>
      </c>
      <c r="T144" s="213">
        <f t="shared" si="24"/>
        <v>-1</v>
      </c>
    </row>
    <row r="145" spans="1:20" ht="12.75" x14ac:dyDescent="0.2">
      <c r="A145" s="320"/>
      <c r="B145" s="320"/>
      <c r="C145" s="321"/>
      <c r="D145" s="321"/>
      <c r="E145" s="210" t="s">
        <v>231</v>
      </c>
      <c r="F145" s="211">
        <v>39</v>
      </c>
      <c r="G145" s="211">
        <v>37</v>
      </c>
      <c r="H145" s="211">
        <v>19</v>
      </c>
      <c r="I145" s="211">
        <v>28</v>
      </c>
      <c r="J145" s="211">
        <v>28</v>
      </c>
      <c r="K145" s="53"/>
      <c r="L145" s="211">
        <f t="shared" si="17"/>
        <v>-2</v>
      </c>
      <c r="M145" s="211">
        <f t="shared" si="18"/>
        <v>-18</v>
      </c>
      <c r="N145" s="211">
        <f t="shared" si="19"/>
        <v>9</v>
      </c>
      <c r="O145" s="211">
        <f t="shared" si="20"/>
        <v>0</v>
      </c>
      <c r="P145" s="53"/>
      <c r="Q145" s="213">
        <f t="shared" si="21"/>
        <v>-5.128205128205128E-2</v>
      </c>
      <c r="R145" s="213">
        <f t="shared" si="22"/>
        <v>-0.48648648648648651</v>
      </c>
      <c r="S145" s="213">
        <f t="shared" si="23"/>
        <v>0.47368421052631576</v>
      </c>
      <c r="T145" s="213">
        <f t="shared" si="24"/>
        <v>0</v>
      </c>
    </row>
    <row r="146" spans="1:20" ht="12.75" x14ac:dyDescent="0.2">
      <c r="A146" s="320"/>
      <c r="B146" s="320"/>
      <c r="C146" s="321"/>
      <c r="D146" s="321"/>
      <c r="E146" s="210" t="s">
        <v>232</v>
      </c>
      <c r="F146" s="211"/>
      <c r="G146" s="211">
        <v>22</v>
      </c>
      <c r="H146" s="211"/>
      <c r="I146" s="211">
        <v>11</v>
      </c>
      <c r="J146" s="211"/>
      <c r="K146" s="53"/>
      <c r="L146" s="211">
        <f t="shared" si="17"/>
        <v>22</v>
      </c>
      <c r="M146" s="211">
        <f t="shared" si="18"/>
        <v>-22</v>
      </c>
      <c r="N146" s="211">
        <f t="shared" si="19"/>
        <v>11</v>
      </c>
      <c r="O146" s="211">
        <f t="shared" si="20"/>
        <v>-11</v>
      </c>
      <c r="P146" s="53"/>
      <c r="Q146" s="213" t="e">
        <f t="shared" si="21"/>
        <v>#DIV/0!</v>
      </c>
      <c r="R146" s="213">
        <f t="shared" si="22"/>
        <v>-1</v>
      </c>
      <c r="S146" s="213" t="e">
        <f t="shared" si="23"/>
        <v>#DIV/0!</v>
      </c>
      <c r="T146" s="213">
        <f t="shared" si="24"/>
        <v>-1</v>
      </c>
    </row>
    <row r="147" spans="1:20" ht="12.75" x14ac:dyDescent="0.2">
      <c r="A147" s="320"/>
      <c r="B147" s="320"/>
      <c r="C147" s="321"/>
      <c r="D147" s="321"/>
      <c r="E147" s="210" t="s">
        <v>233</v>
      </c>
      <c r="F147" s="211"/>
      <c r="G147" s="211"/>
      <c r="H147" s="211"/>
      <c r="I147" s="211">
        <v>14</v>
      </c>
      <c r="J147" s="211">
        <v>7</v>
      </c>
      <c r="K147" s="53"/>
      <c r="L147" s="211">
        <f t="shared" si="17"/>
        <v>0</v>
      </c>
      <c r="M147" s="211">
        <f t="shared" si="18"/>
        <v>0</v>
      </c>
      <c r="N147" s="211">
        <f t="shared" si="19"/>
        <v>14</v>
      </c>
      <c r="O147" s="211">
        <f t="shared" si="20"/>
        <v>-7</v>
      </c>
      <c r="P147" s="53"/>
      <c r="Q147" s="213" t="e">
        <f t="shared" si="21"/>
        <v>#DIV/0!</v>
      </c>
      <c r="R147" s="213" t="e">
        <f t="shared" si="22"/>
        <v>#DIV/0!</v>
      </c>
      <c r="S147" s="213" t="e">
        <f t="shared" si="23"/>
        <v>#DIV/0!</v>
      </c>
      <c r="T147" s="213">
        <f t="shared" si="24"/>
        <v>-0.5</v>
      </c>
    </row>
    <row r="148" spans="1:20" ht="12.75" x14ac:dyDescent="0.2">
      <c r="A148" s="320"/>
      <c r="B148" s="320"/>
      <c r="C148" s="321"/>
      <c r="D148" s="321"/>
      <c r="E148" s="210" t="s">
        <v>186</v>
      </c>
      <c r="F148" s="211">
        <v>11</v>
      </c>
      <c r="G148" s="211">
        <v>10</v>
      </c>
      <c r="H148" s="211">
        <v>7</v>
      </c>
      <c r="I148" s="211">
        <v>4</v>
      </c>
      <c r="J148" s="211"/>
      <c r="K148" s="53"/>
      <c r="L148" s="211">
        <f t="shared" si="17"/>
        <v>-1</v>
      </c>
      <c r="M148" s="211">
        <f t="shared" si="18"/>
        <v>-3</v>
      </c>
      <c r="N148" s="211">
        <f t="shared" si="19"/>
        <v>-3</v>
      </c>
      <c r="O148" s="211">
        <f t="shared" si="20"/>
        <v>-4</v>
      </c>
      <c r="P148" s="53"/>
      <c r="Q148" s="213">
        <f t="shared" si="21"/>
        <v>-9.0909090909090912E-2</v>
      </c>
      <c r="R148" s="213">
        <f t="shared" si="22"/>
        <v>-0.3</v>
      </c>
      <c r="S148" s="213">
        <f t="shared" si="23"/>
        <v>-0.42857142857142855</v>
      </c>
      <c r="T148" s="213">
        <f t="shared" si="24"/>
        <v>-1</v>
      </c>
    </row>
    <row r="149" spans="1:20" ht="12.75" x14ac:dyDescent="0.2">
      <c r="A149" s="320"/>
      <c r="B149" s="320"/>
      <c r="C149" s="321"/>
      <c r="D149" s="321"/>
      <c r="E149" s="210" t="s">
        <v>130</v>
      </c>
      <c r="F149" s="211">
        <v>8</v>
      </c>
      <c r="G149" s="211"/>
      <c r="H149" s="211"/>
      <c r="I149" s="211"/>
      <c r="J149" s="211"/>
      <c r="K149" s="53"/>
      <c r="L149" s="211">
        <f t="shared" si="17"/>
        <v>-8</v>
      </c>
      <c r="M149" s="211">
        <f t="shared" si="18"/>
        <v>0</v>
      </c>
      <c r="N149" s="211">
        <f t="shared" si="19"/>
        <v>0</v>
      </c>
      <c r="O149" s="211">
        <f t="shared" si="20"/>
        <v>0</v>
      </c>
      <c r="P149" s="53"/>
      <c r="Q149" s="213">
        <f t="shared" si="21"/>
        <v>-1</v>
      </c>
      <c r="R149" s="213" t="e">
        <f t="shared" si="22"/>
        <v>#DIV/0!</v>
      </c>
      <c r="S149" s="213" t="e">
        <f t="shared" si="23"/>
        <v>#DIV/0!</v>
      </c>
      <c r="T149" s="213" t="e">
        <f t="shared" si="24"/>
        <v>#DIV/0!</v>
      </c>
    </row>
    <row r="150" spans="1:20" ht="12.75" x14ac:dyDescent="0.2">
      <c r="A150" s="320"/>
      <c r="B150" s="320"/>
      <c r="C150" s="319">
        <v>2</v>
      </c>
      <c r="D150" s="321">
        <v>2</v>
      </c>
      <c r="E150" s="210" t="s">
        <v>234</v>
      </c>
      <c r="F150" s="211">
        <v>11</v>
      </c>
      <c r="G150" s="211">
        <v>14</v>
      </c>
      <c r="H150" s="211">
        <v>14</v>
      </c>
      <c r="I150" s="211">
        <v>21</v>
      </c>
      <c r="J150" s="211">
        <v>21</v>
      </c>
      <c r="K150" s="53"/>
      <c r="L150" s="211">
        <f t="shared" si="17"/>
        <v>3</v>
      </c>
      <c r="M150" s="211">
        <f t="shared" si="18"/>
        <v>0</v>
      </c>
      <c r="N150" s="211">
        <f t="shared" si="19"/>
        <v>7</v>
      </c>
      <c r="O150" s="211">
        <f t="shared" si="20"/>
        <v>0</v>
      </c>
      <c r="P150" s="53"/>
      <c r="Q150" s="213">
        <f t="shared" si="21"/>
        <v>0.27272727272727271</v>
      </c>
      <c r="R150" s="213">
        <f t="shared" si="22"/>
        <v>0</v>
      </c>
      <c r="S150" s="213">
        <f t="shared" si="23"/>
        <v>0.5</v>
      </c>
      <c r="T150" s="213">
        <f t="shared" si="24"/>
        <v>0</v>
      </c>
    </row>
    <row r="151" spans="1:20" ht="12.75" x14ac:dyDescent="0.2">
      <c r="A151" s="320"/>
      <c r="B151" s="320"/>
      <c r="C151" s="321"/>
      <c r="D151" s="321"/>
      <c r="E151" s="210" t="s">
        <v>235</v>
      </c>
      <c r="F151" s="211"/>
      <c r="G151" s="211">
        <v>26</v>
      </c>
      <c r="H151" s="211">
        <v>23</v>
      </c>
      <c r="I151" s="211">
        <v>19</v>
      </c>
      <c r="J151" s="211">
        <v>21</v>
      </c>
      <c r="K151" s="53"/>
      <c r="L151" s="211">
        <f t="shared" si="17"/>
        <v>26</v>
      </c>
      <c r="M151" s="211">
        <f t="shared" si="18"/>
        <v>-3</v>
      </c>
      <c r="N151" s="211">
        <f t="shared" si="19"/>
        <v>-4</v>
      </c>
      <c r="O151" s="211">
        <f t="shared" si="20"/>
        <v>2</v>
      </c>
      <c r="P151" s="53"/>
      <c r="Q151" s="213" t="e">
        <f t="shared" si="21"/>
        <v>#DIV/0!</v>
      </c>
      <c r="R151" s="213">
        <f t="shared" si="22"/>
        <v>-0.11538461538461539</v>
      </c>
      <c r="S151" s="213">
        <f t="shared" si="23"/>
        <v>-0.17391304347826086</v>
      </c>
      <c r="T151" s="213">
        <f t="shared" si="24"/>
        <v>0.10526315789473684</v>
      </c>
    </row>
    <row r="152" spans="1:20" ht="12.75" x14ac:dyDescent="0.2">
      <c r="A152" s="320"/>
      <c r="B152" s="320"/>
      <c r="C152" s="321"/>
      <c r="D152" s="321"/>
      <c r="E152" s="210" t="s">
        <v>236</v>
      </c>
      <c r="F152" s="211"/>
      <c r="G152" s="211"/>
      <c r="H152" s="211">
        <v>16</v>
      </c>
      <c r="I152" s="211"/>
      <c r="J152" s="211">
        <v>5</v>
      </c>
      <c r="K152" s="53"/>
      <c r="L152" s="211">
        <f t="shared" si="17"/>
        <v>0</v>
      </c>
      <c r="M152" s="211">
        <f t="shared" si="18"/>
        <v>16</v>
      </c>
      <c r="N152" s="211">
        <f t="shared" si="19"/>
        <v>-16</v>
      </c>
      <c r="O152" s="211">
        <f t="shared" si="20"/>
        <v>5</v>
      </c>
      <c r="P152" s="53"/>
      <c r="Q152" s="213" t="e">
        <f t="shared" si="21"/>
        <v>#DIV/0!</v>
      </c>
      <c r="R152" s="213" t="e">
        <f t="shared" si="22"/>
        <v>#DIV/0!</v>
      </c>
      <c r="S152" s="213">
        <f t="shared" si="23"/>
        <v>-1</v>
      </c>
      <c r="T152" s="213" t="e">
        <f t="shared" si="24"/>
        <v>#DIV/0!</v>
      </c>
    </row>
    <row r="153" spans="1:20" ht="12.75" x14ac:dyDescent="0.2">
      <c r="A153" s="320"/>
      <c r="B153" s="320"/>
      <c r="C153" s="321"/>
      <c r="D153" s="321"/>
      <c r="E153" s="210" t="s">
        <v>280</v>
      </c>
      <c r="F153" s="211"/>
      <c r="G153" s="211"/>
      <c r="H153" s="211"/>
      <c r="I153" s="211"/>
      <c r="J153" s="211">
        <v>10</v>
      </c>
      <c r="K153" s="53"/>
      <c r="L153" s="211">
        <f t="shared" si="17"/>
        <v>0</v>
      </c>
      <c r="M153" s="211">
        <f t="shared" si="18"/>
        <v>0</v>
      </c>
      <c r="N153" s="211">
        <f t="shared" si="19"/>
        <v>0</v>
      </c>
      <c r="O153" s="211">
        <f t="shared" si="20"/>
        <v>10</v>
      </c>
      <c r="P153" s="53"/>
      <c r="Q153" s="213" t="e">
        <f t="shared" si="21"/>
        <v>#DIV/0!</v>
      </c>
      <c r="R153" s="213" t="e">
        <f t="shared" si="22"/>
        <v>#DIV/0!</v>
      </c>
      <c r="S153" s="213" t="e">
        <f t="shared" si="23"/>
        <v>#DIV/0!</v>
      </c>
      <c r="T153" s="213" t="e">
        <f t="shared" si="24"/>
        <v>#DIV/0!</v>
      </c>
    </row>
    <row r="154" spans="1:20" ht="12.75" x14ac:dyDescent="0.2">
      <c r="A154" s="320"/>
      <c r="B154" s="320"/>
      <c r="C154" s="321"/>
      <c r="D154" s="321"/>
      <c r="E154" s="210" t="s">
        <v>46</v>
      </c>
      <c r="F154" s="211">
        <v>23</v>
      </c>
      <c r="G154" s="211"/>
      <c r="H154" s="211"/>
      <c r="I154" s="211"/>
      <c r="J154" s="211"/>
      <c r="K154" s="53"/>
      <c r="L154" s="211">
        <f t="shared" si="17"/>
        <v>-23</v>
      </c>
      <c r="M154" s="211">
        <f t="shared" si="18"/>
        <v>0</v>
      </c>
      <c r="N154" s="211">
        <f t="shared" si="19"/>
        <v>0</v>
      </c>
      <c r="O154" s="211">
        <f t="shared" si="20"/>
        <v>0</v>
      </c>
      <c r="P154" s="53"/>
      <c r="Q154" s="213">
        <f t="shared" si="21"/>
        <v>-1</v>
      </c>
      <c r="R154" s="213" t="e">
        <f t="shared" si="22"/>
        <v>#DIV/0!</v>
      </c>
      <c r="S154" s="213" t="e">
        <f t="shared" si="23"/>
        <v>#DIV/0!</v>
      </c>
      <c r="T154" s="213" t="e">
        <f t="shared" si="24"/>
        <v>#DIV/0!</v>
      </c>
    </row>
    <row r="155" spans="1:20" ht="12.75" x14ac:dyDescent="0.2">
      <c r="A155" s="320"/>
      <c r="B155" s="320"/>
      <c r="C155" s="321"/>
      <c r="D155" s="321"/>
      <c r="E155" s="210" t="s">
        <v>237</v>
      </c>
      <c r="F155" s="211">
        <v>1</v>
      </c>
      <c r="G155" s="211"/>
      <c r="H155" s="211">
        <v>3</v>
      </c>
      <c r="I155" s="211">
        <v>6</v>
      </c>
      <c r="J155" s="211"/>
      <c r="K155" s="53"/>
      <c r="L155" s="211">
        <f t="shared" si="17"/>
        <v>-1</v>
      </c>
      <c r="M155" s="211">
        <f t="shared" si="18"/>
        <v>3</v>
      </c>
      <c r="N155" s="211">
        <f t="shared" si="19"/>
        <v>3</v>
      </c>
      <c r="O155" s="211">
        <f t="shared" si="20"/>
        <v>-6</v>
      </c>
      <c r="P155" s="53"/>
      <c r="Q155" s="213">
        <f t="shared" si="21"/>
        <v>-1</v>
      </c>
      <c r="R155" s="213" t="e">
        <f t="shared" si="22"/>
        <v>#DIV/0!</v>
      </c>
      <c r="S155" s="213">
        <f t="shared" si="23"/>
        <v>1</v>
      </c>
      <c r="T155" s="213">
        <f t="shared" si="24"/>
        <v>-1</v>
      </c>
    </row>
    <row r="156" spans="1:20" ht="12.75" x14ac:dyDescent="0.2">
      <c r="A156" s="320"/>
      <c r="B156" s="322"/>
      <c r="C156" s="323"/>
      <c r="D156" s="323"/>
      <c r="E156" s="323" t="s">
        <v>139</v>
      </c>
      <c r="F156" s="214">
        <v>18</v>
      </c>
      <c r="G156" s="214">
        <v>4</v>
      </c>
      <c r="H156" s="214"/>
      <c r="I156" s="214"/>
      <c r="J156" s="214"/>
      <c r="K156" s="53"/>
      <c r="L156" s="214">
        <f t="shared" si="17"/>
        <v>-14</v>
      </c>
      <c r="M156" s="214">
        <f t="shared" si="18"/>
        <v>-4</v>
      </c>
      <c r="N156" s="214">
        <f t="shared" si="19"/>
        <v>0</v>
      </c>
      <c r="O156" s="214">
        <f t="shared" si="20"/>
        <v>0</v>
      </c>
      <c r="P156" s="53"/>
      <c r="Q156" s="215">
        <f t="shared" si="21"/>
        <v>-0.77777777777777779</v>
      </c>
      <c r="R156" s="215">
        <f t="shared" si="22"/>
        <v>-1</v>
      </c>
      <c r="S156" s="215" t="e">
        <f t="shared" si="23"/>
        <v>#DIV/0!</v>
      </c>
      <c r="T156" s="215" t="e">
        <f t="shared" si="24"/>
        <v>#DIV/0!</v>
      </c>
    </row>
    <row r="157" spans="1:20" ht="12.75" x14ac:dyDescent="0.2">
      <c r="A157" s="320"/>
      <c r="B157" s="319" t="s">
        <v>281</v>
      </c>
      <c r="C157" s="319"/>
      <c r="D157" s="319"/>
      <c r="E157" s="210"/>
      <c r="F157" s="211">
        <v>128</v>
      </c>
      <c r="G157" s="211">
        <v>129</v>
      </c>
      <c r="H157" s="211">
        <v>107</v>
      </c>
      <c r="I157" s="211">
        <v>124</v>
      </c>
      <c r="J157" s="211">
        <v>122</v>
      </c>
      <c r="K157" s="53"/>
      <c r="L157" s="211">
        <f t="shared" si="17"/>
        <v>1</v>
      </c>
      <c r="M157" s="211">
        <f t="shared" si="18"/>
        <v>-22</v>
      </c>
      <c r="N157" s="211">
        <f t="shared" si="19"/>
        <v>17</v>
      </c>
      <c r="O157" s="211">
        <f t="shared" si="20"/>
        <v>-2</v>
      </c>
      <c r="P157" s="53"/>
      <c r="Q157" s="213">
        <f t="shared" si="21"/>
        <v>7.8125E-3</v>
      </c>
      <c r="R157" s="213">
        <f t="shared" si="22"/>
        <v>-0.17054263565891473</v>
      </c>
      <c r="S157" s="213">
        <f t="shared" si="23"/>
        <v>0.15887850467289719</v>
      </c>
      <c r="T157" s="213">
        <f t="shared" si="24"/>
        <v>-1.6129032258064516E-2</v>
      </c>
    </row>
    <row r="158" spans="1:20" ht="12.75" x14ac:dyDescent="0.2">
      <c r="A158" s="320"/>
      <c r="B158" s="320" t="s">
        <v>282</v>
      </c>
      <c r="C158" s="321">
        <v>1</v>
      </c>
      <c r="D158" s="321">
        <v>1</v>
      </c>
      <c r="E158" s="210" t="s">
        <v>85</v>
      </c>
      <c r="F158" s="211">
        <v>10</v>
      </c>
      <c r="G158" s="211">
        <v>15</v>
      </c>
      <c r="H158" s="211">
        <v>12</v>
      </c>
      <c r="I158" s="211">
        <v>12</v>
      </c>
      <c r="J158" s="211">
        <v>3</v>
      </c>
      <c r="K158" s="53"/>
      <c r="L158" s="211">
        <f t="shared" si="17"/>
        <v>5</v>
      </c>
      <c r="M158" s="211">
        <f t="shared" si="18"/>
        <v>-3</v>
      </c>
      <c r="N158" s="211">
        <f t="shared" si="19"/>
        <v>0</v>
      </c>
      <c r="O158" s="211">
        <f t="shared" si="20"/>
        <v>-9</v>
      </c>
      <c r="P158" s="53"/>
      <c r="Q158" s="213">
        <f t="shared" si="21"/>
        <v>0.5</v>
      </c>
      <c r="R158" s="213">
        <f t="shared" si="22"/>
        <v>-0.2</v>
      </c>
      <c r="S158" s="213">
        <f t="shared" si="23"/>
        <v>0</v>
      </c>
      <c r="T158" s="213">
        <f t="shared" si="24"/>
        <v>-0.75</v>
      </c>
    </row>
    <row r="159" spans="1:20" ht="12.75" x14ac:dyDescent="0.2">
      <c r="A159" s="320"/>
      <c r="B159" s="320"/>
      <c r="C159" s="321"/>
      <c r="D159" s="321"/>
      <c r="E159" s="210" t="s">
        <v>45</v>
      </c>
      <c r="F159" s="211">
        <v>21</v>
      </c>
      <c r="G159" s="211">
        <v>12</v>
      </c>
      <c r="H159" s="211">
        <v>11</v>
      </c>
      <c r="I159" s="211">
        <v>11</v>
      </c>
      <c r="J159" s="211"/>
      <c r="K159" s="53"/>
      <c r="L159" s="211">
        <f t="shared" si="17"/>
        <v>-9</v>
      </c>
      <c r="M159" s="211">
        <f t="shared" si="18"/>
        <v>-1</v>
      </c>
      <c r="N159" s="211">
        <f t="shared" si="19"/>
        <v>0</v>
      </c>
      <c r="O159" s="211">
        <f t="shared" si="20"/>
        <v>-11</v>
      </c>
      <c r="P159" s="53"/>
      <c r="Q159" s="213">
        <f t="shared" si="21"/>
        <v>-0.42857142857142855</v>
      </c>
      <c r="R159" s="213">
        <f t="shared" si="22"/>
        <v>-8.3333333333333329E-2</v>
      </c>
      <c r="S159" s="213">
        <f t="shared" si="23"/>
        <v>0</v>
      </c>
      <c r="T159" s="213">
        <f t="shared" si="24"/>
        <v>-1</v>
      </c>
    </row>
    <row r="160" spans="1:20" ht="12.75" x14ac:dyDescent="0.2">
      <c r="A160" s="320"/>
      <c r="B160" s="320"/>
      <c r="C160" s="321"/>
      <c r="D160" s="321"/>
      <c r="E160" s="210" t="s">
        <v>94</v>
      </c>
      <c r="F160" s="211">
        <v>24</v>
      </c>
      <c r="G160" s="211">
        <v>42</v>
      </c>
      <c r="H160" s="211">
        <v>13</v>
      </c>
      <c r="I160" s="211">
        <v>22</v>
      </c>
      <c r="J160" s="211">
        <v>14</v>
      </c>
      <c r="K160" s="53"/>
      <c r="L160" s="211">
        <f t="shared" si="17"/>
        <v>18</v>
      </c>
      <c r="M160" s="211">
        <f t="shared" si="18"/>
        <v>-29</v>
      </c>
      <c r="N160" s="211">
        <f t="shared" si="19"/>
        <v>9</v>
      </c>
      <c r="O160" s="211">
        <f t="shared" si="20"/>
        <v>-8</v>
      </c>
      <c r="P160" s="53"/>
      <c r="Q160" s="213">
        <f t="shared" si="21"/>
        <v>0.75</v>
      </c>
      <c r="R160" s="213">
        <f t="shared" si="22"/>
        <v>-0.69047619047619047</v>
      </c>
      <c r="S160" s="213">
        <f t="shared" si="23"/>
        <v>0.69230769230769229</v>
      </c>
      <c r="T160" s="213">
        <f t="shared" si="24"/>
        <v>-0.36363636363636365</v>
      </c>
    </row>
    <row r="161" spans="1:20" ht="12.75" x14ac:dyDescent="0.2">
      <c r="A161" s="320"/>
      <c r="B161" s="320"/>
      <c r="C161" s="321"/>
      <c r="D161" s="321"/>
      <c r="E161" s="210" t="s">
        <v>283</v>
      </c>
      <c r="F161" s="211"/>
      <c r="G161" s="211"/>
      <c r="H161" s="211"/>
      <c r="I161" s="211"/>
      <c r="J161" s="211">
        <v>12</v>
      </c>
      <c r="K161" s="53"/>
      <c r="L161" s="211">
        <f t="shared" si="17"/>
        <v>0</v>
      </c>
      <c r="M161" s="211">
        <f t="shared" si="18"/>
        <v>0</v>
      </c>
      <c r="N161" s="211">
        <f t="shared" si="19"/>
        <v>0</v>
      </c>
      <c r="O161" s="211">
        <f t="shared" si="20"/>
        <v>12</v>
      </c>
      <c r="P161" s="53"/>
      <c r="Q161" s="213" t="e">
        <f t="shared" si="21"/>
        <v>#DIV/0!</v>
      </c>
      <c r="R161" s="213" t="e">
        <f t="shared" si="22"/>
        <v>#DIV/0!</v>
      </c>
      <c r="S161" s="213" t="e">
        <f t="shared" si="23"/>
        <v>#DIV/0!</v>
      </c>
      <c r="T161" s="213" t="e">
        <f t="shared" si="24"/>
        <v>#DIV/0!</v>
      </c>
    </row>
    <row r="162" spans="1:20" ht="12.75" x14ac:dyDescent="0.2">
      <c r="A162" s="320"/>
      <c r="B162" s="320"/>
      <c r="C162" s="321"/>
      <c r="D162" s="321"/>
      <c r="E162" s="210" t="s">
        <v>82</v>
      </c>
      <c r="F162" s="211">
        <v>25</v>
      </c>
      <c r="G162" s="211">
        <v>11</v>
      </c>
      <c r="H162" s="211">
        <v>5</v>
      </c>
      <c r="I162" s="211"/>
      <c r="J162" s="211"/>
      <c r="K162" s="53"/>
      <c r="L162" s="211">
        <f t="shared" si="17"/>
        <v>-14</v>
      </c>
      <c r="M162" s="211">
        <f t="shared" si="18"/>
        <v>-6</v>
      </c>
      <c r="N162" s="211">
        <f t="shared" si="19"/>
        <v>-5</v>
      </c>
      <c r="O162" s="211">
        <f t="shared" si="20"/>
        <v>0</v>
      </c>
      <c r="P162" s="53"/>
      <c r="Q162" s="213">
        <f t="shared" si="21"/>
        <v>-0.56000000000000005</v>
      </c>
      <c r="R162" s="213">
        <f t="shared" si="22"/>
        <v>-0.54545454545454541</v>
      </c>
      <c r="S162" s="213">
        <f t="shared" si="23"/>
        <v>-1</v>
      </c>
      <c r="T162" s="213" t="e">
        <f t="shared" si="24"/>
        <v>#DIV/0!</v>
      </c>
    </row>
    <row r="163" spans="1:20" ht="12.75" x14ac:dyDescent="0.2">
      <c r="A163" s="320"/>
      <c r="B163" s="320"/>
      <c r="C163" s="321"/>
      <c r="D163" s="321">
        <v>2</v>
      </c>
      <c r="E163" s="210" t="s">
        <v>238</v>
      </c>
      <c r="F163" s="211"/>
      <c r="G163" s="211"/>
      <c r="H163" s="211"/>
      <c r="I163" s="211">
        <v>397</v>
      </c>
      <c r="J163" s="211">
        <v>356</v>
      </c>
      <c r="K163" s="53"/>
      <c r="L163" s="211">
        <f t="shared" si="17"/>
        <v>0</v>
      </c>
      <c r="M163" s="211">
        <f t="shared" si="18"/>
        <v>0</v>
      </c>
      <c r="N163" s="211">
        <f t="shared" si="19"/>
        <v>397</v>
      </c>
      <c r="O163" s="211">
        <f t="shared" si="20"/>
        <v>-41</v>
      </c>
      <c r="P163" s="53"/>
      <c r="Q163" s="213" t="e">
        <f t="shared" si="21"/>
        <v>#DIV/0!</v>
      </c>
      <c r="R163" s="213" t="e">
        <f t="shared" si="22"/>
        <v>#DIV/0!</v>
      </c>
      <c r="S163" s="213" t="e">
        <f t="shared" si="23"/>
        <v>#DIV/0!</v>
      </c>
      <c r="T163" s="213">
        <f t="shared" si="24"/>
        <v>-0.10327455919395466</v>
      </c>
    </row>
    <row r="164" spans="1:20" ht="12.75" x14ac:dyDescent="0.2">
      <c r="A164" s="320"/>
      <c r="B164" s="320"/>
      <c r="C164" s="321"/>
      <c r="D164" s="321"/>
      <c r="E164" s="210" t="s">
        <v>239</v>
      </c>
      <c r="F164" s="211"/>
      <c r="G164" s="211"/>
      <c r="H164" s="211"/>
      <c r="I164" s="211">
        <v>597</v>
      </c>
      <c r="J164" s="211">
        <v>628</v>
      </c>
      <c r="K164" s="53"/>
      <c r="L164" s="211">
        <f t="shared" si="17"/>
        <v>0</v>
      </c>
      <c r="M164" s="211">
        <f t="shared" si="18"/>
        <v>0</v>
      </c>
      <c r="N164" s="211">
        <f t="shared" si="19"/>
        <v>597</v>
      </c>
      <c r="O164" s="211">
        <f t="shared" si="20"/>
        <v>31</v>
      </c>
      <c r="P164" s="53"/>
      <c r="Q164" s="213" t="e">
        <f t="shared" si="21"/>
        <v>#DIV/0!</v>
      </c>
      <c r="R164" s="213" t="e">
        <f t="shared" si="22"/>
        <v>#DIV/0!</v>
      </c>
      <c r="S164" s="213" t="e">
        <f t="shared" si="23"/>
        <v>#DIV/0!</v>
      </c>
      <c r="T164" s="213">
        <f t="shared" si="24"/>
        <v>5.1926298157453935E-2</v>
      </c>
    </row>
    <row r="165" spans="1:20" ht="12.75" x14ac:dyDescent="0.2">
      <c r="A165" s="320"/>
      <c r="B165" s="320"/>
      <c r="C165" s="321"/>
      <c r="D165" s="321"/>
      <c r="E165" s="210" t="s">
        <v>240</v>
      </c>
      <c r="F165" s="211"/>
      <c r="G165" s="211"/>
      <c r="H165" s="211"/>
      <c r="I165" s="211">
        <v>307</v>
      </c>
      <c r="J165" s="211">
        <v>297</v>
      </c>
      <c r="K165" s="53"/>
      <c r="L165" s="211">
        <f t="shared" si="17"/>
        <v>0</v>
      </c>
      <c r="M165" s="211">
        <f t="shared" si="18"/>
        <v>0</v>
      </c>
      <c r="N165" s="211">
        <f t="shared" si="19"/>
        <v>307</v>
      </c>
      <c r="O165" s="211">
        <f t="shared" si="20"/>
        <v>-10</v>
      </c>
      <c r="P165" s="53"/>
      <c r="Q165" s="213" t="e">
        <f t="shared" si="21"/>
        <v>#DIV/0!</v>
      </c>
      <c r="R165" s="213" t="e">
        <f t="shared" si="22"/>
        <v>#DIV/0!</v>
      </c>
      <c r="S165" s="213" t="e">
        <f t="shared" si="23"/>
        <v>#DIV/0!</v>
      </c>
      <c r="T165" s="213">
        <f t="shared" si="24"/>
        <v>-3.2573289902280131E-2</v>
      </c>
    </row>
    <row r="166" spans="1:20" ht="12.75" x14ac:dyDescent="0.2">
      <c r="A166" s="320"/>
      <c r="B166" s="320"/>
      <c r="C166" s="321"/>
      <c r="D166" s="321"/>
      <c r="E166" s="210" t="s">
        <v>241</v>
      </c>
      <c r="F166" s="211"/>
      <c r="G166" s="211"/>
      <c r="H166" s="211"/>
      <c r="I166" s="211">
        <v>34</v>
      </c>
      <c r="J166" s="211">
        <v>31</v>
      </c>
      <c r="K166" s="53"/>
      <c r="L166" s="211">
        <f t="shared" si="17"/>
        <v>0</v>
      </c>
      <c r="M166" s="211">
        <f t="shared" si="18"/>
        <v>0</v>
      </c>
      <c r="N166" s="211">
        <f t="shared" si="19"/>
        <v>34</v>
      </c>
      <c r="O166" s="211">
        <f t="shared" si="20"/>
        <v>-3</v>
      </c>
      <c r="P166" s="53"/>
      <c r="Q166" s="213" t="e">
        <f t="shared" si="21"/>
        <v>#DIV/0!</v>
      </c>
      <c r="R166" s="213" t="e">
        <f t="shared" si="22"/>
        <v>#DIV/0!</v>
      </c>
      <c r="S166" s="213" t="e">
        <f t="shared" si="23"/>
        <v>#DIV/0!</v>
      </c>
      <c r="T166" s="213">
        <f t="shared" si="24"/>
        <v>-8.8235294117647065E-2</v>
      </c>
    </row>
    <row r="167" spans="1:20" ht="12.75" x14ac:dyDescent="0.2">
      <c r="A167" s="320"/>
      <c r="B167" s="320"/>
      <c r="C167" s="321"/>
      <c r="D167" s="321"/>
      <c r="E167" s="210" t="s">
        <v>242</v>
      </c>
      <c r="F167" s="211"/>
      <c r="G167" s="211"/>
      <c r="H167" s="211"/>
      <c r="I167" s="211">
        <v>250</v>
      </c>
      <c r="J167" s="211">
        <v>260</v>
      </c>
      <c r="K167" s="53"/>
      <c r="L167" s="211">
        <f t="shared" si="17"/>
        <v>0</v>
      </c>
      <c r="M167" s="211">
        <f t="shared" si="18"/>
        <v>0</v>
      </c>
      <c r="N167" s="211">
        <f t="shared" si="19"/>
        <v>250</v>
      </c>
      <c r="O167" s="211">
        <f t="shared" si="20"/>
        <v>10</v>
      </c>
      <c r="P167" s="53"/>
      <c r="Q167" s="213" t="e">
        <f t="shared" si="21"/>
        <v>#DIV/0!</v>
      </c>
      <c r="R167" s="213" t="e">
        <f t="shared" si="22"/>
        <v>#DIV/0!</v>
      </c>
      <c r="S167" s="213" t="e">
        <f t="shared" si="23"/>
        <v>#DIV/0!</v>
      </c>
      <c r="T167" s="213">
        <f t="shared" si="24"/>
        <v>0.04</v>
      </c>
    </row>
    <row r="168" spans="1:20" ht="12.75" x14ac:dyDescent="0.2">
      <c r="A168" s="320"/>
      <c r="B168" s="320"/>
      <c r="C168" s="321"/>
      <c r="D168" s="321"/>
      <c r="E168" s="210" t="s">
        <v>19</v>
      </c>
      <c r="F168" s="211">
        <v>1880</v>
      </c>
      <c r="G168" s="211">
        <v>1529</v>
      </c>
      <c r="H168" s="211">
        <v>1437</v>
      </c>
      <c r="I168" s="211">
        <v>1451</v>
      </c>
      <c r="J168" s="211">
        <v>1511</v>
      </c>
      <c r="K168" s="53"/>
      <c r="L168" s="211">
        <f t="shared" si="17"/>
        <v>-351</v>
      </c>
      <c r="M168" s="211">
        <f t="shared" si="18"/>
        <v>-92</v>
      </c>
      <c r="N168" s="211">
        <f t="shared" si="19"/>
        <v>14</v>
      </c>
      <c r="O168" s="211">
        <f t="shared" si="20"/>
        <v>60</v>
      </c>
      <c r="P168" s="53"/>
      <c r="Q168" s="213">
        <f t="shared" si="21"/>
        <v>-0.18670212765957447</v>
      </c>
      <c r="R168" s="213">
        <f t="shared" si="22"/>
        <v>-6.0170045781556575E-2</v>
      </c>
      <c r="S168" s="213">
        <f t="shared" si="23"/>
        <v>9.7425191370911629E-3</v>
      </c>
      <c r="T168" s="213">
        <f t="shared" si="24"/>
        <v>4.1350792556857342E-2</v>
      </c>
    </row>
    <row r="169" spans="1:20" ht="12.75" x14ac:dyDescent="0.2">
      <c r="A169" s="320"/>
      <c r="B169" s="320"/>
      <c r="C169" s="321"/>
      <c r="D169" s="321"/>
      <c r="E169" s="210" t="s">
        <v>63</v>
      </c>
      <c r="F169" s="211">
        <v>479</v>
      </c>
      <c r="G169" s="211">
        <v>399</v>
      </c>
      <c r="H169" s="211">
        <v>348</v>
      </c>
      <c r="I169" s="211"/>
      <c r="J169" s="211"/>
      <c r="K169" s="53"/>
      <c r="L169" s="211">
        <f t="shared" si="17"/>
        <v>-80</v>
      </c>
      <c r="M169" s="211">
        <f t="shared" si="18"/>
        <v>-51</v>
      </c>
      <c r="N169" s="211">
        <f t="shared" si="19"/>
        <v>-348</v>
      </c>
      <c r="O169" s="211">
        <f t="shared" si="20"/>
        <v>0</v>
      </c>
      <c r="P169" s="53"/>
      <c r="Q169" s="213">
        <f t="shared" si="21"/>
        <v>-0.16701461377870563</v>
      </c>
      <c r="R169" s="213">
        <f t="shared" si="22"/>
        <v>-0.12781954887218044</v>
      </c>
      <c r="S169" s="213">
        <f t="shared" si="23"/>
        <v>-1</v>
      </c>
      <c r="T169" s="213" t="e">
        <f t="shared" si="24"/>
        <v>#DIV/0!</v>
      </c>
    </row>
    <row r="170" spans="1:20" ht="12.75" x14ac:dyDescent="0.2">
      <c r="A170" s="320"/>
      <c r="B170" s="320"/>
      <c r="C170" s="321"/>
      <c r="D170" s="321"/>
      <c r="E170" s="210" t="s">
        <v>30</v>
      </c>
      <c r="F170" s="211">
        <v>827</v>
      </c>
      <c r="G170" s="211">
        <v>792</v>
      </c>
      <c r="H170" s="211">
        <v>644</v>
      </c>
      <c r="I170" s="211">
        <v>629</v>
      </c>
      <c r="J170" s="211">
        <v>557</v>
      </c>
      <c r="K170" s="53"/>
      <c r="L170" s="211">
        <f t="shared" si="17"/>
        <v>-35</v>
      </c>
      <c r="M170" s="211">
        <f t="shared" si="18"/>
        <v>-148</v>
      </c>
      <c r="N170" s="211">
        <f t="shared" si="19"/>
        <v>-15</v>
      </c>
      <c r="O170" s="211">
        <f t="shared" si="20"/>
        <v>-72</v>
      </c>
      <c r="P170" s="53"/>
      <c r="Q170" s="213">
        <f t="shared" si="21"/>
        <v>-4.2321644498186213E-2</v>
      </c>
      <c r="R170" s="213">
        <f t="shared" si="22"/>
        <v>-0.18686868686868688</v>
      </c>
      <c r="S170" s="213">
        <f t="shared" si="23"/>
        <v>-2.3291925465838508E-2</v>
      </c>
      <c r="T170" s="213">
        <f t="shared" si="24"/>
        <v>-0.11446740858505565</v>
      </c>
    </row>
    <row r="171" spans="1:20" ht="12.75" x14ac:dyDescent="0.2">
      <c r="A171" s="320"/>
      <c r="B171" s="320"/>
      <c r="C171" s="321"/>
      <c r="D171" s="321"/>
      <c r="E171" s="210" t="s">
        <v>26</v>
      </c>
      <c r="F171" s="211">
        <v>784</v>
      </c>
      <c r="G171" s="211">
        <v>709</v>
      </c>
      <c r="H171" s="211">
        <v>647</v>
      </c>
      <c r="I171" s="211"/>
      <c r="J171" s="211"/>
      <c r="K171" s="53"/>
      <c r="L171" s="211">
        <f t="shared" si="17"/>
        <v>-75</v>
      </c>
      <c r="M171" s="211">
        <f t="shared" si="18"/>
        <v>-62</v>
      </c>
      <c r="N171" s="211">
        <f t="shared" si="19"/>
        <v>-647</v>
      </c>
      <c r="O171" s="211">
        <f t="shared" si="20"/>
        <v>0</v>
      </c>
      <c r="P171" s="53"/>
      <c r="Q171" s="213">
        <f t="shared" si="21"/>
        <v>-9.5663265306122444E-2</v>
      </c>
      <c r="R171" s="213">
        <f t="shared" si="22"/>
        <v>-8.744710860366714E-2</v>
      </c>
      <c r="S171" s="213">
        <f t="shared" si="23"/>
        <v>-1</v>
      </c>
      <c r="T171" s="213" t="e">
        <f t="shared" si="24"/>
        <v>#DIV/0!</v>
      </c>
    </row>
    <row r="172" spans="1:20" ht="12.75" x14ac:dyDescent="0.2">
      <c r="A172" s="320"/>
      <c r="B172" s="320"/>
      <c r="C172" s="321"/>
      <c r="D172" s="321"/>
      <c r="E172" s="210" t="s">
        <v>50</v>
      </c>
      <c r="F172" s="211">
        <v>189</v>
      </c>
      <c r="G172" s="211">
        <v>206</v>
      </c>
      <c r="H172" s="211">
        <v>177</v>
      </c>
      <c r="I172" s="211">
        <v>155</v>
      </c>
      <c r="J172" s="211">
        <v>140</v>
      </c>
      <c r="K172" s="53"/>
      <c r="L172" s="211">
        <f t="shared" si="17"/>
        <v>17</v>
      </c>
      <c r="M172" s="211">
        <f t="shared" si="18"/>
        <v>-29</v>
      </c>
      <c r="N172" s="211">
        <f t="shared" si="19"/>
        <v>-22</v>
      </c>
      <c r="O172" s="211">
        <f t="shared" si="20"/>
        <v>-15</v>
      </c>
      <c r="P172" s="53"/>
      <c r="Q172" s="213">
        <f t="shared" si="21"/>
        <v>8.9947089947089942E-2</v>
      </c>
      <c r="R172" s="213">
        <f t="shared" si="22"/>
        <v>-0.14077669902912621</v>
      </c>
      <c r="S172" s="213">
        <f t="shared" si="23"/>
        <v>-0.12429378531073447</v>
      </c>
      <c r="T172" s="213">
        <f t="shared" si="24"/>
        <v>-9.6774193548387094E-2</v>
      </c>
    </row>
    <row r="173" spans="1:20" ht="12.75" x14ac:dyDescent="0.2">
      <c r="A173" s="320"/>
      <c r="B173" s="320"/>
      <c r="C173" s="321"/>
      <c r="D173" s="321"/>
      <c r="E173" s="210" t="s">
        <v>8</v>
      </c>
      <c r="F173" s="211">
        <v>85</v>
      </c>
      <c r="G173" s="211">
        <v>88</v>
      </c>
      <c r="H173" s="211">
        <v>82</v>
      </c>
      <c r="I173" s="211">
        <v>91</v>
      </c>
      <c r="J173" s="211">
        <v>84</v>
      </c>
      <c r="K173" s="53"/>
      <c r="L173" s="211">
        <f t="shared" si="17"/>
        <v>3</v>
      </c>
      <c r="M173" s="211">
        <f t="shared" si="18"/>
        <v>-6</v>
      </c>
      <c r="N173" s="211">
        <f t="shared" si="19"/>
        <v>9</v>
      </c>
      <c r="O173" s="211">
        <f t="shared" si="20"/>
        <v>-7</v>
      </c>
      <c r="P173" s="53"/>
      <c r="Q173" s="213">
        <f t="shared" si="21"/>
        <v>3.5294117647058823E-2</v>
      </c>
      <c r="R173" s="213">
        <f t="shared" si="22"/>
        <v>-6.8181818181818177E-2</v>
      </c>
      <c r="S173" s="213">
        <f t="shared" si="23"/>
        <v>0.10975609756097561</v>
      </c>
      <c r="T173" s="213">
        <f t="shared" si="24"/>
        <v>-7.6923076923076927E-2</v>
      </c>
    </row>
    <row r="174" spans="1:20" ht="12.75" x14ac:dyDescent="0.2">
      <c r="A174" s="320"/>
      <c r="B174" s="320"/>
      <c r="C174" s="321"/>
      <c r="D174" s="321"/>
      <c r="E174" s="210" t="s">
        <v>86</v>
      </c>
      <c r="F174" s="211">
        <v>685</v>
      </c>
      <c r="G174" s="211">
        <v>544</v>
      </c>
      <c r="H174" s="211">
        <v>425</v>
      </c>
      <c r="I174" s="211">
        <v>422</v>
      </c>
      <c r="J174" s="211">
        <v>394</v>
      </c>
      <c r="K174" s="53"/>
      <c r="L174" s="211">
        <f t="shared" si="17"/>
        <v>-141</v>
      </c>
      <c r="M174" s="211">
        <f t="shared" si="18"/>
        <v>-119</v>
      </c>
      <c r="N174" s="211">
        <f t="shared" si="19"/>
        <v>-3</v>
      </c>
      <c r="O174" s="211">
        <f t="shared" si="20"/>
        <v>-28</v>
      </c>
      <c r="P174" s="53"/>
      <c r="Q174" s="213">
        <f t="shared" si="21"/>
        <v>-0.20583941605839415</v>
      </c>
      <c r="R174" s="213">
        <f t="shared" si="22"/>
        <v>-0.21875</v>
      </c>
      <c r="S174" s="213">
        <f t="shared" si="23"/>
        <v>-7.058823529411765E-3</v>
      </c>
      <c r="T174" s="213">
        <f t="shared" si="24"/>
        <v>-6.6350710900473939E-2</v>
      </c>
    </row>
    <row r="175" spans="1:20" ht="12.75" x14ac:dyDescent="0.2">
      <c r="A175" s="320"/>
      <c r="B175" s="320"/>
      <c r="C175" s="321"/>
      <c r="D175" s="321"/>
      <c r="E175" s="210" t="s">
        <v>70</v>
      </c>
      <c r="F175" s="211">
        <v>598</v>
      </c>
      <c r="G175" s="211">
        <v>436</v>
      </c>
      <c r="H175" s="211">
        <v>330</v>
      </c>
      <c r="I175" s="211">
        <v>327</v>
      </c>
      <c r="J175" s="211">
        <v>305</v>
      </c>
      <c r="K175" s="53"/>
      <c r="L175" s="211">
        <f t="shared" si="17"/>
        <v>-162</v>
      </c>
      <c r="M175" s="211">
        <f t="shared" si="18"/>
        <v>-106</v>
      </c>
      <c r="N175" s="211">
        <f t="shared" si="19"/>
        <v>-3</v>
      </c>
      <c r="O175" s="211">
        <f t="shared" si="20"/>
        <v>-22</v>
      </c>
      <c r="P175" s="53"/>
      <c r="Q175" s="213">
        <f t="shared" si="21"/>
        <v>-0.2709030100334448</v>
      </c>
      <c r="R175" s="213">
        <f t="shared" si="22"/>
        <v>-0.24311926605504589</v>
      </c>
      <c r="S175" s="213">
        <f t="shared" si="23"/>
        <v>-9.0909090909090905E-3</v>
      </c>
      <c r="T175" s="213">
        <f t="shared" si="24"/>
        <v>-6.7278287461773695E-2</v>
      </c>
    </row>
    <row r="176" spans="1:20" ht="12.75" x14ac:dyDescent="0.2">
      <c r="A176" s="320"/>
      <c r="B176" s="320"/>
      <c r="C176" s="321"/>
      <c r="D176" s="321"/>
      <c r="E176" s="210" t="s">
        <v>38</v>
      </c>
      <c r="F176" s="211">
        <v>190</v>
      </c>
      <c r="G176" s="211">
        <v>168</v>
      </c>
      <c r="H176" s="211">
        <v>152</v>
      </c>
      <c r="I176" s="211">
        <v>129</v>
      </c>
      <c r="J176" s="211">
        <v>155</v>
      </c>
      <c r="K176" s="53"/>
      <c r="L176" s="211">
        <f t="shared" si="17"/>
        <v>-22</v>
      </c>
      <c r="M176" s="211">
        <f t="shared" si="18"/>
        <v>-16</v>
      </c>
      <c r="N176" s="211">
        <f t="shared" si="19"/>
        <v>-23</v>
      </c>
      <c r="O176" s="211">
        <f t="shared" si="20"/>
        <v>26</v>
      </c>
      <c r="P176" s="53"/>
      <c r="Q176" s="213">
        <f t="shared" si="21"/>
        <v>-0.11578947368421053</v>
      </c>
      <c r="R176" s="213">
        <f t="shared" si="22"/>
        <v>-9.5238095238095233E-2</v>
      </c>
      <c r="S176" s="213">
        <f t="shared" si="23"/>
        <v>-0.15131578947368421</v>
      </c>
      <c r="T176" s="213">
        <f t="shared" si="24"/>
        <v>0.20155038759689922</v>
      </c>
    </row>
    <row r="177" spans="1:20" ht="12.75" x14ac:dyDescent="0.2">
      <c r="A177" s="320"/>
      <c r="B177" s="320"/>
      <c r="C177" s="321"/>
      <c r="D177" s="321"/>
      <c r="E177" s="210" t="s">
        <v>36</v>
      </c>
      <c r="F177" s="211">
        <v>416</v>
      </c>
      <c r="G177" s="211">
        <v>393</v>
      </c>
      <c r="H177" s="211">
        <v>400</v>
      </c>
      <c r="I177" s="211">
        <v>409</v>
      </c>
      <c r="J177" s="211">
        <v>371</v>
      </c>
      <c r="K177" s="53"/>
      <c r="L177" s="211">
        <f t="shared" si="17"/>
        <v>-23</v>
      </c>
      <c r="M177" s="211">
        <f t="shared" si="18"/>
        <v>7</v>
      </c>
      <c r="N177" s="211">
        <f t="shared" si="19"/>
        <v>9</v>
      </c>
      <c r="O177" s="211">
        <f t="shared" si="20"/>
        <v>-38</v>
      </c>
      <c r="P177" s="53"/>
      <c r="Q177" s="213">
        <f t="shared" si="21"/>
        <v>-5.5288461538461536E-2</v>
      </c>
      <c r="R177" s="213">
        <f t="shared" si="22"/>
        <v>1.7811704834605598E-2</v>
      </c>
      <c r="S177" s="213">
        <f t="shared" si="23"/>
        <v>2.2499999999999999E-2</v>
      </c>
      <c r="T177" s="213">
        <f t="shared" si="24"/>
        <v>-9.2909535452322736E-2</v>
      </c>
    </row>
    <row r="178" spans="1:20" ht="12.75" x14ac:dyDescent="0.2">
      <c r="A178" s="320"/>
      <c r="B178" s="320"/>
      <c r="C178" s="321"/>
      <c r="D178" s="321"/>
      <c r="E178" s="210" t="s">
        <v>71</v>
      </c>
      <c r="F178" s="211">
        <v>1338</v>
      </c>
      <c r="G178" s="211">
        <v>1345</v>
      </c>
      <c r="H178" s="211">
        <v>1346</v>
      </c>
      <c r="I178" s="211">
        <v>1309</v>
      </c>
      <c r="J178" s="211">
        <v>1312</v>
      </c>
      <c r="K178" s="53"/>
      <c r="L178" s="211">
        <f t="shared" si="17"/>
        <v>7</v>
      </c>
      <c r="M178" s="211">
        <f t="shared" si="18"/>
        <v>1</v>
      </c>
      <c r="N178" s="211">
        <f t="shared" si="19"/>
        <v>-37</v>
      </c>
      <c r="O178" s="211">
        <f t="shared" si="20"/>
        <v>3</v>
      </c>
      <c r="P178" s="53"/>
      <c r="Q178" s="213">
        <f t="shared" si="21"/>
        <v>5.2316890881913304E-3</v>
      </c>
      <c r="R178" s="213">
        <f t="shared" si="22"/>
        <v>7.4349442379182155E-4</v>
      </c>
      <c r="S178" s="213">
        <f t="shared" si="23"/>
        <v>-2.7488855869242199E-2</v>
      </c>
      <c r="T178" s="213">
        <f t="shared" si="24"/>
        <v>2.2918258212375861E-3</v>
      </c>
    </row>
    <row r="179" spans="1:20" ht="12.75" x14ac:dyDescent="0.2">
      <c r="A179" s="320"/>
      <c r="B179" s="320"/>
      <c r="C179" s="321"/>
      <c r="D179" s="321"/>
      <c r="E179" s="210" t="s">
        <v>31</v>
      </c>
      <c r="F179" s="211">
        <v>363</v>
      </c>
      <c r="G179" s="211">
        <v>323</v>
      </c>
      <c r="H179" s="211">
        <v>290</v>
      </c>
      <c r="I179" s="211"/>
      <c r="J179" s="211"/>
      <c r="K179" s="53"/>
      <c r="L179" s="211">
        <f t="shared" si="17"/>
        <v>-40</v>
      </c>
      <c r="M179" s="211">
        <f t="shared" si="18"/>
        <v>-33</v>
      </c>
      <c r="N179" s="211">
        <f t="shared" si="19"/>
        <v>-290</v>
      </c>
      <c r="O179" s="211">
        <f t="shared" si="20"/>
        <v>0</v>
      </c>
      <c r="P179" s="53"/>
      <c r="Q179" s="213">
        <f t="shared" si="21"/>
        <v>-0.11019283746556474</v>
      </c>
      <c r="R179" s="213">
        <f t="shared" si="22"/>
        <v>-0.1021671826625387</v>
      </c>
      <c r="S179" s="213">
        <f t="shared" si="23"/>
        <v>-1</v>
      </c>
      <c r="T179" s="213" t="e">
        <f t="shared" si="24"/>
        <v>#DIV/0!</v>
      </c>
    </row>
    <row r="180" spans="1:20" ht="12.75" x14ac:dyDescent="0.2">
      <c r="A180" s="320"/>
      <c r="B180" s="320"/>
      <c r="C180" s="321"/>
      <c r="D180" s="321"/>
      <c r="E180" s="210" t="s">
        <v>32</v>
      </c>
      <c r="F180" s="211">
        <v>983</v>
      </c>
      <c r="G180" s="211">
        <v>918</v>
      </c>
      <c r="H180" s="211">
        <v>887</v>
      </c>
      <c r="I180" s="211">
        <v>827</v>
      </c>
      <c r="J180" s="211">
        <v>921</v>
      </c>
      <c r="K180" s="53"/>
      <c r="L180" s="211">
        <f t="shared" si="17"/>
        <v>-65</v>
      </c>
      <c r="M180" s="211">
        <f t="shared" si="18"/>
        <v>-31</v>
      </c>
      <c r="N180" s="211">
        <f t="shared" si="19"/>
        <v>-60</v>
      </c>
      <c r="O180" s="211">
        <f t="shared" si="20"/>
        <v>94</v>
      </c>
      <c r="P180" s="53"/>
      <c r="Q180" s="213">
        <f t="shared" si="21"/>
        <v>-6.6124109867751774E-2</v>
      </c>
      <c r="R180" s="213">
        <f t="shared" si="22"/>
        <v>-3.3769063180827889E-2</v>
      </c>
      <c r="S180" s="213">
        <f t="shared" si="23"/>
        <v>-6.7643742953776773E-2</v>
      </c>
      <c r="T180" s="213">
        <f t="shared" si="24"/>
        <v>0.11366384522370013</v>
      </c>
    </row>
    <row r="181" spans="1:20" ht="12.75" x14ac:dyDescent="0.2">
      <c r="A181" s="320"/>
      <c r="B181" s="320"/>
      <c r="C181" s="321"/>
      <c r="D181" s="321"/>
      <c r="E181" s="210" t="s">
        <v>53</v>
      </c>
      <c r="F181" s="211">
        <v>510</v>
      </c>
      <c r="G181" s="211">
        <v>366</v>
      </c>
      <c r="H181" s="211">
        <v>311</v>
      </c>
      <c r="I181" s="211"/>
      <c r="J181" s="211"/>
      <c r="K181" s="53"/>
      <c r="L181" s="211">
        <f t="shared" si="17"/>
        <v>-144</v>
      </c>
      <c r="M181" s="211">
        <f t="shared" si="18"/>
        <v>-55</v>
      </c>
      <c r="N181" s="211">
        <f t="shared" si="19"/>
        <v>-311</v>
      </c>
      <c r="O181" s="211">
        <f t="shared" si="20"/>
        <v>0</v>
      </c>
      <c r="P181" s="53"/>
      <c r="Q181" s="213">
        <f t="shared" si="21"/>
        <v>-0.28235294117647058</v>
      </c>
      <c r="R181" s="213">
        <f t="shared" si="22"/>
        <v>-0.15027322404371585</v>
      </c>
      <c r="S181" s="213">
        <f t="shared" si="23"/>
        <v>-1</v>
      </c>
      <c r="T181" s="213" t="e">
        <f t="shared" si="24"/>
        <v>#DIV/0!</v>
      </c>
    </row>
    <row r="182" spans="1:20" ht="12.75" x14ac:dyDescent="0.2">
      <c r="A182" s="320"/>
      <c r="B182" s="320"/>
      <c r="C182" s="321"/>
      <c r="D182" s="321"/>
      <c r="E182" s="210" t="s">
        <v>56</v>
      </c>
      <c r="F182" s="211"/>
      <c r="G182" s="211">
        <v>5</v>
      </c>
      <c r="H182" s="211"/>
      <c r="I182" s="211"/>
      <c r="J182" s="211"/>
      <c r="K182" s="53"/>
      <c r="L182" s="211">
        <f t="shared" si="17"/>
        <v>5</v>
      </c>
      <c r="M182" s="211">
        <f t="shared" si="18"/>
        <v>-5</v>
      </c>
      <c r="N182" s="211">
        <f t="shared" si="19"/>
        <v>0</v>
      </c>
      <c r="O182" s="211">
        <f t="shared" si="20"/>
        <v>0</v>
      </c>
      <c r="P182" s="53"/>
      <c r="Q182" s="213" t="e">
        <f t="shared" si="21"/>
        <v>#DIV/0!</v>
      </c>
      <c r="R182" s="213">
        <f t="shared" si="22"/>
        <v>-1</v>
      </c>
      <c r="S182" s="213" t="e">
        <f t="shared" si="23"/>
        <v>#DIV/0!</v>
      </c>
      <c r="T182" s="213" t="e">
        <f t="shared" si="24"/>
        <v>#DIV/0!</v>
      </c>
    </row>
    <row r="183" spans="1:20" ht="12.75" x14ac:dyDescent="0.2">
      <c r="A183" s="320"/>
      <c r="B183" s="320"/>
      <c r="C183" s="321"/>
      <c r="D183" s="321"/>
      <c r="E183" s="210" t="s">
        <v>54</v>
      </c>
      <c r="F183" s="211">
        <v>58</v>
      </c>
      <c r="G183" s="211">
        <v>33</v>
      </c>
      <c r="H183" s="211">
        <v>38</v>
      </c>
      <c r="I183" s="211"/>
      <c r="J183" s="211"/>
      <c r="K183" s="53"/>
      <c r="L183" s="211">
        <f t="shared" si="17"/>
        <v>-25</v>
      </c>
      <c r="M183" s="211">
        <f t="shared" si="18"/>
        <v>5</v>
      </c>
      <c r="N183" s="211">
        <f t="shared" si="19"/>
        <v>-38</v>
      </c>
      <c r="O183" s="211">
        <f t="shared" si="20"/>
        <v>0</v>
      </c>
      <c r="P183" s="53"/>
      <c r="Q183" s="213">
        <f t="shared" si="21"/>
        <v>-0.43103448275862066</v>
      </c>
      <c r="R183" s="213">
        <f t="shared" si="22"/>
        <v>0.15151515151515152</v>
      </c>
      <c r="S183" s="213">
        <f t="shared" si="23"/>
        <v>-1</v>
      </c>
      <c r="T183" s="213" t="e">
        <f t="shared" si="24"/>
        <v>#DIV/0!</v>
      </c>
    </row>
    <row r="184" spans="1:20" ht="12.75" x14ac:dyDescent="0.2">
      <c r="A184" s="320"/>
      <c r="B184" s="320"/>
      <c r="C184" s="321"/>
      <c r="D184" s="321"/>
      <c r="E184" s="210" t="s">
        <v>55</v>
      </c>
      <c r="F184" s="211">
        <v>12</v>
      </c>
      <c r="G184" s="211">
        <v>15</v>
      </c>
      <c r="H184" s="211">
        <v>7</v>
      </c>
      <c r="I184" s="211"/>
      <c r="J184" s="211"/>
      <c r="K184" s="53"/>
      <c r="L184" s="211">
        <f t="shared" si="17"/>
        <v>3</v>
      </c>
      <c r="M184" s="211">
        <f t="shared" si="18"/>
        <v>-8</v>
      </c>
      <c r="N184" s="211">
        <f t="shared" si="19"/>
        <v>-7</v>
      </c>
      <c r="O184" s="211">
        <f t="shared" si="20"/>
        <v>0</v>
      </c>
      <c r="P184" s="53"/>
      <c r="Q184" s="213">
        <f t="shared" si="21"/>
        <v>0.25</v>
      </c>
      <c r="R184" s="213">
        <f t="shared" si="22"/>
        <v>-0.53333333333333333</v>
      </c>
      <c r="S184" s="213">
        <f t="shared" si="23"/>
        <v>-1</v>
      </c>
      <c r="T184" s="213" t="e">
        <f t="shared" si="24"/>
        <v>#DIV/0!</v>
      </c>
    </row>
    <row r="185" spans="1:20" ht="12.75" x14ac:dyDescent="0.2">
      <c r="A185" s="320"/>
      <c r="B185" s="320"/>
      <c r="C185" s="321"/>
      <c r="D185" s="321"/>
      <c r="E185" s="210" t="s">
        <v>243</v>
      </c>
      <c r="F185" s="211"/>
      <c r="G185" s="211"/>
      <c r="H185" s="211">
        <v>229</v>
      </c>
      <c r="I185" s="211">
        <v>185</v>
      </c>
      <c r="J185" s="211">
        <v>146</v>
      </c>
      <c r="K185" s="53"/>
      <c r="L185" s="211">
        <f t="shared" si="17"/>
        <v>0</v>
      </c>
      <c r="M185" s="211">
        <f t="shared" si="18"/>
        <v>229</v>
      </c>
      <c r="N185" s="211">
        <f t="shared" si="19"/>
        <v>-44</v>
      </c>
      <c r="O185" s="211">
        <f t="shared" si="20"/>
        <v>-39</v>
      </c>
      <c r="P185" s="53"/>
      <c r="Q185" s="213" t="e">
        <f t="shared" si="21"/>
        <v>#DIV/0!</v>
      </c>
      <c r="R185" s="213" t="e">
        <f t="shared" si="22"/>
        <v>#DIV/0!</v>
      </c>
      <c r="S185" s="213">
        <f t="shared" si="23"/>
        <v>-0.19213973799126638</v>
      </c>
      <c r="T185" s="213">
        <f t="shared" si="24"/>
        <v>-0.21081081081081082</v>
      </c>
    </row>
    <row r="186" spans="1:20" ht="12.75" x14ac:dyDescent="0.2">
      <c r="A186" s="320"/>
      <c r="B186" s="320"/>
      <c r="C186" s="319"/>
      <c r="D186" s="321"/>
      <c r="E186" s="210" t="s">
        <v>244</v>
      </c>
      <c r="F186" s="211"/>
      <c r="G186" s="211"/>
      <c r="H186" s="211">
        <v>24</v>
      </c>
      <c r="I186" s="211">
        <v>30</v>
      </c>
      <c r="J186" s="211">
        <v>35</v>
      </c>
      <c r="K186" s="53"/>
      <c r="L186" s="211">
        <f t="shared" si="17"/>
        <v>0</v>
      </c>
      <c r="M186" s="211">
        <f t="shared" si="18"/>
        <v>24</v>
      </c>
      <c r="N186" s="211">
        <f t="shared" si="19"/>
        <v>6</v>
      </c>
      <c r="O186" s="211">
        <f t="shared" si="20"/>
        <v>5</v>
      </c>
      <c r="P186" s="53"/>
      <c r="Q186" s="213" t="e">
        <f t="shared" si="21"/>
        <v>#DIV/0!</v>
      </c>
      <c r="R186" s="213" t="e">
        <f t="shared" si="22"/>
        <v>#DIV/0!</v>
      </c>
      <c r="S186" s="213">
        <f t="shared" si="23"/>
        <v>0.25</v>
      </c>
      <c r="T186" s="213">
        <f t="shared" si="24"/>
        <v>0.16666666666666666</v>
      </c>
    </row>
    <row r="187" spans="1:20" ht="12.75" x14ac:dyDescent="0.2">
      <c r="A187" s="320"/>
      <c r="B187" s="320"/>
      <c r="C187" s="321"/>
      <c r="D187" s="321"/>
      <c r="E187" s="210" t="s">
        <v>245</v>
      </c>
      <c r="F187" s="211"/>
      <c r="G187" s="211"/>
      <c r="H187" s="211">
        <v>28</v>
      </c>
      <c r="I187" s="211">
        <v>34</v>
      </c>
      <c r="J187" s="211">
        <v>30</v>
      </c>
      <c r="K187" s="53"/>
      <c r="L187" s="211">
        <f t="shared" si="17"/>
        <v>0</v>
      </c>
      <c r="M187" s="211">
        <f t="shared" si="18"/>
        <v>28</v>
      </c>
      <c r="N187" s="211">
        <f t="shared" si="19"/>
        <v>6</v>
      </c>
      <c r="O187" s="211">
        <f t="shared" si="20"/>
        <v>-4</v>
      </c>
      <c r="P187" s="53"/>
      <c r="Q187" s="213" t="e">
        <f t="shared" si="21"/>
        <v>#DIV/0!</v>
      </c>
      <c r="R187" s="213" t="e">
        <f t="shared" si="22"/>
        <v>#DIV/0!</v>
      </c>
      <c r="S187" s="213">
        <f t="shared" si="23"/>
        <v>0.21428571428571427</v>
      </c>
      <c r="T187" s="213">
        <f t="shared" si="24"/>
        <v>-0.11764705882352941</v>
      </c>
    </row>
    <row r="188" spans="1:20" ht="12.75" x14ac:dyDescent="0.2">
      <c r="A188" s="320"/>
      <c r="B188" s="320"/>
      <c r="C188" s="321"/>
      <c r="D188" s="321"/>
      <c r="E188" s="210" t="s">
        <v>246</v>
      </c>
      <c r="F188" s="211"/>
      <c r="G188" s="211"/>
      <c r="H188" s="211">
        <v>200</v>
      </c>
      <c r="I188" s="211">
        <v>190</v>
      </c>
      <c r="J188" s="211">
        <v>220</v>
      </c>
      <c r="K188" s="53"/>
      <c r="L188" s="211">
        <f t="shared" si="17"/>
        <v>0</v>
      </c>
      <c r="M188" s="211">
        <f t="shared" si="18"/>
        <v>200</v>
      </c>
      <c r="N188" s="211">
        <f t="shared" si="19"/>
        <v>-10</v>
      </c>
      <c r="O188" s="211">
        <f t="shared" si="20"/>
        <v>30</v>
      </c>
      <c r="P188" s="53"/>
      <c r="Q188" s="213" t="e">
        <f t="shared" si="21"/>
        <v>#DIV/0!</v>
      </c>
      <c r="R188" s="213" t="e">
        <f t="shared" si="22"/>
        <v>#DIV/0!</v>
      </c>
      <c r="S188" s="213">
        <f t="shared" si="23"/>
        <v>-0.05</v>
      </c>
      <c r="T188" s="213">
        <f t="shared" si="24"/>
        <v>0.15789473684210525</v>
      </c>
    </row>
    <row r="189" spans="1:20" ht="12.75" x14ac:dyDescent="0.2">
      <c r="A189" s="320"/>
      <c r="B189" s="320"/>
      <c r="C189" s="321"/>
      <c r="D189" s="321"/>
      <c r="E189" s="210" t="s">
        <v>247</v>
      </c>
      <c r="F189" s="211"/>
      <c r="G189" s="211"/>
      <c r="H189" s="211">
        <v>167</v>
      </c>
      <c r="I189" s="211">
        <v>170</v>
      </c>
      <c r="J189" s="211">
        <v>169</v>
      </c>
      <c r="K189" s="53"/>
      <c r="L189" s="211">
        <f t="shared" si="17"/>
        <v>0</v>
      </c>
      <c r="M189" s="211">
        <f t="shared" si="18"/>
        <v>167</v>
      </c>
      <c r="N189" s="211">
        <f t="shared" si="19"/>
        <v>3</v>
      </c>
      <c r="O189" s="211">
        <f t="shared" si="20"/>
        <v>-1</v>
      </c>
      <c r="P189" s="53"/>
      <c r="Q189" s="213" t="e">
        <f t="shared" si="21"/>
        <v>#DIV/0!</v>
      </c>
      <c r="R189" s="213" t="e">
        <f t="shared" si="22"/>
        <v>#DIV/0!</v>
      </c>
      <c r="S189" s="213">
        <f t="shared" si="23"/>
        <v>1.7964071856287425E-2</v>
      </c>
      <c r="T189" s="213">
        <f t="shared" si="24"/>
        <v>-5.8823529411764705E-3</v>
      </c>
    </row>
    <row r="190" spans="1:20" ht="12.75" x14ac:dyDescent="0.2">
      <c r="A190" s="320"/>
      <c r="B190" s="320"/>
      <c r="C190" s="321"/>
      <c r="D190" s="321"/>
      <c r="E190" s="210" t="s">
        <v>58</v>
      </c>
      <c r="F190" s="211">
        <v>1197</v>
      </c>
      <c r="G190" s="211">
        <v>882</v>
      </c>
      <c r="H190" s="211"/>
      <c r="I190" s="211"/>
      <c r="J190" s="211"/>
      <c r="K190" s="53"/>
      <c r="L190" s="211">
        <f t="shared" si="17"/>
        <v>-315</v>
      </c>
      <c r="M190" s="211">
        <f t="shared" si="18"/>
        <v>-882</v>
      </c>
      <c r="N190" s="211">
        <f t="shared" si="19"/>
        <v>0</v>
      </c>
      <c r="O190" s="211">
        <f t="shared" si="20"/>
        <v>0</v>
      </c>
      <c r="P190" s="53"/>
      <c r="Q190" s="213">
        <f t="shared" si="21"/>
        <v>-0.26315789473684209</v>
      </c>
      <c r="R190" s="213">
        <f t="shared" si="22"/>
        <v>-1</v>
      </c>
      <c r="S190" s="213" t="e">
        <f t="shared" si="23"/>
        <v>#DIV/0!</v>
      </c>
      <c r="T190" s="213" t="e">
        <f t="shared" si="24"/>
        <v>#DIV/0!</v>
      </c>
    </row>
    <row r="191" spans="1:20" ht="12.75" x14ac:dyDescent="0.2">
      <c r="A191" s="320"/>
      <c r="B191" s="320"/>
      <c r="C191" s="321"/>
      <c r="D191" s="321"/>
      <c r="E191" s="210" t="s">
        <v>124</v>
      </c>
      <c r="F191" s="211">
        <v>319</v>
      </c>
      <c r="G191" s="211">
        <v>322</v>
      </c>
      <c r="H191" s="211">
        <v>270</v>
      </c>
      <c r="I191" s="211">
        <v>259</v>
      </c>
      <c r="J191" s="211">
        <v>260</v>
      </c>
      <c r="K191" s="53"/>
      <c r="L191" s="211">
        <f t="shared" si="17"/>
        <v>3</v>
      </c>
      <c r="M191" s="211">
        <f t="shared" si="18"/>
        <v>-52</v>
      </c>
      <c r="N191" s="211">
        <f t="shared" si="19"/>
        <v>-11</v>
      </c>
      <c r="O191" s="211">
        <f t="shared" si="20"/>
        <v>1</v>
      </c>
      <c r="P191" s="53"/>
      <c r="Q191" s="213">
        <f t="shared" si="21"/>
        <v>9.4043887147335428E-3</v>
      </c>
      <c r="R191" s="213">
        <f t="shared" si="22"/>
        <v>-0.16149068322981366</v>
      </c>
      <c r="S191" s="213">
        <f t="shared" si="23"/>
        <v>-4.0740740740740744E-2</v>
      </c>
      <c r="T191" s="213">
        <f t="shared" si="24"/>
        <v>3.8610038610038611E-3</v>
      </c>
    </row>
    <row r="192" spans="1:20" ht="12.75" x14ac:dyDescent="0.2">
      <c r="A192" s="320"/>
      <c r="B192" s="320"/>
      <c r="C192" s="321">
        <v>2</v>
      </c>
      <c r="D192" s="321">
        <v>2</v>
      </c>
      <c r="E192" s="210" t="s">
        <v>284</v>
      </c>
      <c r="F192" s="211"/>
      <c r="G192" s="211"/>
      <c r="H192" s="211"/>
      <c r="I192" s="211"/>
      <c r="J192" s="211">
        <v>289</v>
      </c>
      <c r="K192" s="53"/>
      <c r="L192" s="211">
        <f t="shared" si="17"/>
        <v>0</v>
      </c>
      <c r="M192" s="211">
        <f t="shared" si="18"/>
        <v>0</v>
      </c>
      <c r="N192" s="211">
        <f t="shared" si="19"/>
        <v>0</v>
      </c>
      <c r="O192" s="211">
        <f t="shared" si="20"/>
        <v>289</v>
      </c>
      <c r="P192" s="53"/>
      <c r="Q192" s="213" t="e">
        <f t="shared" si="21"/>
        <v>#DIV/0!</v>
      </c>
      <c r="R192" s="213" t="e">
        <f t="shared" si="22"/>
        <v>#DIV/0!</v>
      </c>
      <c r="S192" s="213" t="e">
        <f t="shared" si="23"/>
        <v>#DIV/0!</v>
      </c>
      <c r="T192" s="213" t="e">
        <f t="shared" si="24"/>
        <v>#DIV/0!</v>
      </c>
    </row>
    <row r="193" spans="1:20" ht="12.75" x14ac:dyDescent="0.2">
      <c r="A193" s="320"/>
      <c r="B193" s="320"/>
      <c r="C193" s="321"/>
      <c r="D193" s="321"/>
      <c r="E193" s="210" t="s">
        <v>285</v>
      </c>
      <c r="F193" s="211"/>
      <c r="G193" s="211"/>
      <c r="H193" s="211"/>
      <c r="I193" s="211"/>
      <c r="J193" s="211">
        <v>495</v>
      </c>
      <c r="K193" s="53"/>
      <c r="L193" s="211">
        <f t="shared" si="17"/>
        <v>0</v>
      </c>
      <c r="M193" s="211">
        <f t="shared" si="18"/>
        <v>0</v>
      </c>
      <c r="N193" s="211">
        <f t="shared" si="19"/>
        <v>0</v>
      </c>
      <c r="O193" s="211">
        <f t="shared" si="20"/>
        <v>495</v>
      </c>
      <c r="P193" s="53"/>
      <c r="Q193" s="213" t="e">
        <f t="shared" si="21"/>
        <v>#DIV/0!</v>
      </c>
      <c r="R193" s="213" t="e">
        <f t="shared" si="22"/>
        <v>#DIV/0!</v>
      </c>
      <c r="S193" s="213" t="e">
        <f t="shared" si="23"/>
        <v>#DIV/0!</v>
      </c>
      <c r="T193" s="213" t="e">
        <f t="shared" si="24"/>
        <v>#DIV/0!</v>
      </c>
    </row>
    <row r="194" spans="1:20" ht="12.75" x14ac:dyDescent="0.2">
      <c r="A194" s="320"/>
      <c r="B194" s="320"/>
      <c r="C194" s="321"/>
      <c r="D194" s="321"/>
      <c r="E194" s="210" t="s">
        <v>286</v>
      </c>
      <c r="F194" s="211"/>
      <c r="G194" s="211"/>
      <c r="H194" s="211"/>
      <c r="I194" s="211"/>
      <c r="J194" s="211">
        <v>214</v>
      </c>
      <c r="K194" s="53"/>
      <c r="L194" s="211">
        <f t="shared" si="17"/>
        <v>0</v>
      </c>
      <c r="M194" s="211">
        <f t="shared" si="18"/>
        <v>0</v>
      </c>
      <c r="N194" s="211">
        <f t="shared" si="19"/>
        <v>0</v>
      </c>
      <c r="O194" s="211">
        <f t="shared" si="20"/>
        <v>214</v>
      </c>
      <c r="P194" s="53"/>
      <c r="Q194" s="213" t="e">
        <f t="shared" si="21"/>
        <v>#DIV/0!</v>
      </c>
      <c r="R194" s="213" t="e">
        <f t="shared" si="22"/>
        <v>#DIV/0!</v>
      </c>
      <c r="S194" s="213" t="e">
        <f t="shared" si="23"/>
        <v>#DIV/0!</v>
      </c>
      <c r="T194" s="213" t="e">
        <f t="shared" si="24"/>
        <v>#DIV/0!</v>
      </c>
    </row>
    <row r="195" spans="1:20" ht="12.75" x14ac:dyDescent="0.2">
      <c r="A195" s="320"/>
      <c r="B195" s="320"/>
      <c r="C195" s="321"/>
      <c r="D195" s="321"/>
      <c r="E195" s="210" t="s">
        <v>287</v>
      </c>
      <c r="F195" s="211"/>
      <c r="G195" s="211"/>
      <c r="H195" s="211"/>
      <c r="I195" s="211"/>
      <c r="J195" s="211">
        <v>27</v>
      </c>
      <c r="K195" s="53"/>
      <c r="L195" s="211">
        <f t="shared" si="17"/>
        <v>0</v>
      </c>
      <c r="M195" s="211">
        <f t="shared" si="18"/>
        <v>0</v>
      </c>
      <c r="N195" s="211">
        <f t="shared" si="19"/>
        <v>0</v>
      </c>
      <c r="O195" s="211">
        <f t="shared" si="20"/>
        <v>27</v>
      </c>
      <c r="P195" s="53"/>
      <c r="Q195" s="213" t="e">
        <f t="shared" si="21"/>
        <v>#DIV/0!</v>
      </c>
      <c r="R195" s="213" t="e">
        <f t="shared" si="22"/>
        <v>#DIV/0!</v>
      </c>
      <c r="S195" s="213" t="e">
        <f t="shared" si="23"/>
        <v>#DIV/0!</v>
      </c>
      <c r="T195" s="213" t="e">
        <f t="shared" si="24"/>
        <v>#DIV/0!</v>
      </c>
    </row>
    <row r="196" spans="1:20" ht="12.75" x14ac:dyDescent="0.2">
      <c r="A196" s="320"/>
      <c r="B196" s="320"/>
      <c r="C196" s="321"/>
      <c r="D196" s="321"/>
      <c r="E196" s="210" t="s">
        <v>288</v>
      </c>
      <c r="F196" s="211"/>
      <c r="G196" s="211"/>
      <c r="H196" s="211"/>
      <c r="I196" s="211"/>
      <c r="J196" s="211">
        <v>189</v>
      </c>
      <c r="K196" s="53"/>
      <c r="L196" s="211">
        <f t="shared" si="17"/>
        <v>0</v>
      </c>
      <c r="M196" s="211">
        <f t="shared" si="18"/>
        <v>0</v>
      </c>
      <c r="N196" s="211">
        <f t="shared" si="19"/>
        <v>0</v>
      </c>
      <c r="O196" s="211">
        <f t="shared" si="20"/>
        <v>189</v>
      </c>
      <c r="P196" s="53"/>
      <c r="Q196" s="213" t="e">
        <f t="shared" si="21"/>
        <v>#DIV/0!</v>
      </c>
      <c r="R196" s="213" t="e">
        <f t="shared" si="22"/>
        <v>#DIV/0!</v>
      </c>
      <c r="S196" s="213" t="e">
        <f t="shared" si="23"/>
        <v>#DIV/0!</v>
      </c>
      <c r="T196" s="213" t="e">
        <f t="shared" si="24"/>
        <v>#DIV/0!</v>
      </c>
    </row>
    <row r="197" spans="1:20" ht="12.75" x14ac:dyDescent="0.2">
      <c r="A197" s="320"/>
      <c r="B197" s="320"/>
      <c r="C197" s="321"/>
      <c r="D197" s="321"/>
      <c r="E197" s="210" t="s">
        <v>20</v>
      </c>
      <c r="F197" s="211">
        <v>1546</v>
      </c>
      <c r="G197" s="211">
        <v>1553</v>
      </c>
      <c r="H197" s="211">
        <v>1232</v>
      </c>
      <c r="I197" s="211">
        <v>1194</v>
      </c>
      <c r="J197" s="211">
        <v>1211</v>
      </c>
      <c r="K197" s="53"/>
      <c r="L197" s="211">
        <f t="shared" si="17"/>
        <v>7</v>
      </c>
      <c r="M197" s="211">
        <f t="shared" si="18"/>
        <v>-321</v>
      </c>
      <c r="N197" s="211">
        <f t="shared" si="19"/>
        <v>-38</v>
      </c>
      <c r="O197" s="211">
        <f t="shared" si="20"/>
        <v>17</v>
      </c>
      <c r="P197" s="53"/>
      <c r="Q197" s="213">
        <f t="shared" si="21"/>
        <v>4.5278137128072441E-3</v>
      </c>
      <c r="R197" s="213">
        <f t="shared" si="22"/>
        <v>-0.20669671603348358</v>
      </c>
      <c r="S197" s="213">
        <f t="shared" si="23"/>
        <v>-3.0844155844155844E-2</v>
      </c>
      <c r="T197" s="213">
        <f t="shared" si="24"/>
        <v>1.423785594639866E-2</v>
      </c>
    </row>
    <row r="198" spans="1:20" ht="12.75" x14ac:dyDescent="0.2">
      <c r="A198" s="320"/>
      <c r="B198" s="320"/>
      <c r="C198" s="321"/>
      <c r="D198" s="321"/>
      <c r="E198" s="210" t="s">
        <v>77</v>
      </c>
      <c r="F198" s="211">
        <v>438</v>
      </c>
      <c r="G198" s="211">
        <v>392</v>
      </c>
      <c r="H198" s="211">
        <v>345</v>
      </c>
      <c r="I198" s="211">
        <v>295</v>
      </c>
      <c r="J198" s="211"/>
      <c r="K198" s="53"/>
      <c r="L198" s="211">
        <f t="shared" si="17"/>
        <v>-46</v>
      </c>
      <c r="M198" s="211">
        <f t="shared" si="18"/>
        <v>-47</v>
      </c>
      <c r="N198" s="211">
        <f t="shared" si="19"/>
        <v>-50</v>
      </c>
      <c r="O198" s="211">
        <f t="shared" si="20"/>
        <v>-295</v>
      </c>
      <c r="P198" s="53"/>
      <c r="Q198" s="213">
        <f t="shared" si="21"/>
        <v>-0.1050228310502283</v>
      </c>
      <c r="R198" s="213">
        <f t="shared" si="22"/>
        <v>-0.11989795918367346</v>
      </c>
      <c r="S198" s="213">
        <f t="shared" si="23"/>
        <v>-0.14492753623188406</v>
      </c>
      <c r="T198" s="213">
        <f t="shared" si="24"/>
        <v>-1</v>
      </c>
    </row>
    <row r="199" spans="1:20" ht="12.75" x14ac:dyDescent="0.2">
      <c r="A199" s="320"/>
      <c r="B199" s="320"/>
      <c r="C199" s="321"/>
      <c r="D199" s="321"/>
      <c r="E199" s="210" t="s">
        <v>33</v>
      </c>
      <c r="F199" s="211">
        <v>671</v>
      </c>
      <c r="G199" s="211">
        <v>675</v>
      </c>
      <c r="H199" s="211">
        <v>614</v>
      </c>
      <c r="I199" s="211">
        <v>530</v>
      </c>
      <c r="J199" s="211">
        <v>484</v>
      </c>
      <c r="K199" s="53"/>
      <c r="L199" s="211">
        <f t="shared" si="17"/>
        <v>4</v>
      </c>
      <c r="M199" s="211">
        <f t="shared" si="18"/>
        <v>-61</v>
      </c>
      <c r="N199" s="211">
        <f t="shared" si="19"/>
        <v>-84</v>
      </c>
      <c r="O199" s="211">
        <f t="shared" si="20"/>
        <v>-46</v>
      </c>
      <c r="P199" s="53"/>
      <c r="Q199" s="213">
        <f t="shared" si="21"/>
        <v>5.9612518628912071E-3</v>
      </c>
      <c r="R199" s="213">
        <f t="shared" si="22"/>
        <v>-9.0370370370370365E-2</v>
      </c>
      <c r="S199" s="213">
        <f t="shared" si="23"/>
        <v>-0.13680781758957655</v>
      </c>
      <c r="T199" s="213">
        <f t="shared" si="24"/>
        <v>-8.6792452830188674E-2</v>
      </c>
    </row>
    <row r="200" spans="1:20" ht="12.75" x14ac:dyDescent="0.2">
      <c r="A200" s="320"/>
      <c r="B200" s="320"/>
      <c r="C200" s="321"/>
      <c r="D200" s="321"/>
      <c r="E200" s="210" t="s">
        <v>27</v>
      </c>
      <c r="F200" s="211">
        <v>635</v>
      </c>
      <c r="G200" s="211">
        <v>671</v>
      </c>
      <c r="H200" s="211">
        <v>602</v>
      </c>
      <c r="I200" s="211">
        <v>566</v>
      </c>
      <c r="J200" s="211"/>
      <c r="K200" s="53"/>
      <c r="L200" s="211">
        <f t="shared" ref="L200:L224" si="25">G200-F200</f>
        <v>36</v>
      </c>
      <c r="M200" s="211">
        <f t="shared" ref="M200:M224" si="26">H200-G200</f>
        <v>-69</v>
      </c>
      <c r="N200" s="211">
        <f t="shared" ref="N200:N224" si="27">I200-H200</f>
        <v>-36</v>
      </c>
      <c r="O200" s="211">
        <f t="shared" ref="O200:O224" si="28">J200-I200</f>
        <v>-566</v>
      </c>
      <c r="P200" s="53"/>
      <c r="Q200" s="213">
        <f t="shared" si="21"/>
        <v>5.6692913385826771E-2</v>
      </c>
      <c r="R200" s="213">
        <f t="shared" si="22"/>
        <v>-0.10283159463487332</v>
      </c>
      <c r="S200" s="213">
        <f t="shared" si="23"/>
        <v>-5.9800664451827246E-2</v>
      </c>
      <c r="T200" s="213">
        <f t="shared" si="24"/>
        <v>-1</v>
      </c>
    </row>
    <row r="201" spans="1:20" ht="12.75" x14ac:dyDescent="0.2">
      <c r="A201" s="320"/>
      <c r="B201" s="320"/>
      <c r="C201" s="321"/>
      <c r="D201" s="321"/>
      <c r="E201" s="210" t="s">
        <v>52</v>
      </c>
      <c r="F201" s="211">
        <v>135</v>
      </c>
      <c r="G201" s="211">
        <v>148</v>
      </c>
      <c r="H201" s="211">
        <v>162</v>
      </c>
      <c r="I201" s="211">
        <v>133</v>
      </c>
      <c r="J201" s="211">
        <v>128</v>
      </c>
      <c r="K201" s="53"/>
      <c r="L201" s="211">
        <f t="shared" si="25"/>
        <v>13</v>
      </c>
      <c r="M201" s="211">
        <f t="shared" si="26"/>
        <v>14</v>
      </c>
      <c r="N201" s="211">
        <f t="shared" si="27"/>
        <v>-29</v>
      </c>
      <c r="O201" s="211">
        <f t="shared" si="28"/>
        <v>-5</v>
      </c>
      <c r="P201" s="53"/>
      <c r="Q201" s="213">
        <f t="shared" si="21"/>
        <v>9.6296296296296297E-2</v>
      </c>
      <c r="R201" s="213">
        <f t="shared" si="22"/>
        <v>9.45945945945946E-2</v>
      </c>
      <c r="S201" s="213">
        <f t="shared" si="23"/>
        <v>-0.17901234567901234</v>
      </c>
      <c r="T201" s="213">
        <f t="shared" si="24"/>
        <v>-3.7593984962406013E-2</v>
      </c>
    </row>
    <row r="202" spans="1:20" ht="12.75" x14ac:dyDescent="0.2">
      <c r="A202" s="320"/>
      <c r="B202" s="320"/>
      <c r="C202" s="321"/>
      <c r="D202" s="321"/>
      <c r="E202" s="210" t="s">
        <v>9</v>
      </c>
      <c r="F202" s="211">
        <v>79</v>
      </c>
      <c r="G202" s="211">
        <v>67</v>
      </c>
      <c r="H202" s="211">
        <v>67</v>
      </c>
      <c r="I202" s="211">
        <v>62</v>
      </c>
      <c r="J202" s="211">
        <v>70</v>
      </c>
      <c r="K202" s="53"/>
      <c r="L202" s="211">
        <f t="shared" si="25"/>
        <v>-12</v>
      </c>
      <c r="M202" s="211">
        <f t="shared" si="26"/>
        <v>0</v>
      </c>
      <c r="N202" s="211">
        <f t="shared" si="27"/>
        <v>-5</v>
      </c>
      <c r="O202" s="211">
        <f t="shared" si="28"/>
        <v>8</v>
      </c>
      <c r="P202" s="53"/>
      <c r="Q202" s="213">
        <f t="shared" si="21"/>
        <v>-0.15189873417721519</v>
      </c>
      <c r="R202" s="213">
        <f t="shared" si="22"/>
        <v>0</v>
      </c>
      <c r="S202" s="213">
        <f t="shared" si="23"/>
        <v>-7.4626865671641784E-2</v>
      </c>
      <c r="T202" s="213">
        <f t="shared" si="24"/>
        <v>0.12903225806451613</v>
      </c>
    </row>
    <row r="203" spans="1:20" ht="12.75" x14ac:dyDescent="0.2">
      <c r="A203" s="320"/>
      <c r="B203" s="320"/>
      <c r="C203" s="321"/>
      <c r="D203" s="321"/>
      <c r="E203" s="210" t="s">
        <v>117</v>
      </c>
      <c r="F203" s="211">
        <v>477</v>
      </c>
      <c r="G203" s="211">
        <v>501</v>
      </c>
      <c r="H203" s="211">
        <v>373</v>
      </c>
      <c r="I203" s="211">
        <v>320</v>
      </c>
      <c r="J203" s="211">
        <v>322</v>
      </c>
      <c r="K203" s="53"/>
      <c r="L203" s="211">
        <f t="shared" si="25"/>
        <v>24</v>
      </c>
      <c r="M203" s="211">
        <f t="shared" si="26"/>
        <v>-128</v>
      </c>
      <c r="N203" s="211">
        <f t="shared" si="27"/>
        <v>-53</v>
      </c>
      <c r="O203" s="211">
        <f t="shared" si="28"/>
        <v>2</v>
      </c>
      <c r="P203" s="53"/>
      <c r="Q203" s="213">
        <f t="shared" si="21"/>
        <v>5.0314465408805034E-2</v>
      </c>
      <c r="R203" s="213">
        <f t="shared" si="22"/>
        <v>-0.2554890219560878</v>
      </c>
      <c r="S203" s="213">
        <f t="shared" si="23"/>
        <v>-0.14209115281501342</v>
      </c>
      <c r="T203" s="213">
        <f t="shared" si="24"/>
        <v>6.2500000000000003E-3</v>
      </c>
    </row>
    <row r="204" spans="1:20" ht="12.75" x14ac:dyDescent="0.2">
      <c r="A204" s="320"/>
      <c r="B204" s="320"/>
      <c r="C204" s="321"/>
      <c r="D204" s="321"/>
      <c r="E204" s="210" t="s">
        <v>87</v>
      </c>
      <c r="F204" s="211">
        <v>444</v>
      </c>
      <c r="G204" s="211">
        <v>479</v>
      </c>
      <c r="H204" s="211">
        <v>351</v>
      </c>
      <c r="I204" s="211">
        <v>286</v>
      </c>
      <c r="J204" s="211">
        <v>253</v>
      </c>
      <c r="K204" s="53"/>
      <c r="L204" s="211">
        <f t="shared" si="25"/>
        <v>35</v>
      </c>
      <c r="M204" s="211">
        <f t="shared" si="26"/>
        <v>-128</v>
      </c>
      <c r="N204" s="211">
        <f t="shared" si="27"/>
        <v>-65</v>
      </c>
      <c r="O204" s="211">
        <f t="shared" si="28"/>
        <v>-33</v>
      </c>
      <c r="P204" s="53"/>
      <c r="Q204" s="213">
        <f t="shared" si="21"/>
        <v>7.8828828828828829E-2</v>
      </c>
      <c r="R204" s="213">
        <f t="shared" si="22"/>
        <v>-0.26722338204592899</v>
      </c>
      <c r="S204" s="213">
        <f t="shared" si="23"/>
        <v>-0.18518518518518517</v>
      </c>
      <c r="T204" s="213">
        <f t="shared" si="24"/>
        <v>-0.11538461538461539</v>
      </c>
    </row>
    <row r="205" spans="1:20" ht="12.75" x14ac:dyDescent="0.2">
      <c r="A205" s="320"/>
      <c r="B205" s="320"/>
      <c r="C205" s="321"/>
      <c r="D205" s="321"/>
      <c r="E205" s="210" t="s">
        <v>39</v>
      </c>
      <c r="F205" s="211">
        <v>186</v>
      </c>
      <c r="G205" s="211">
        <v>164</v>
      </c>
      <c r="H205" s="211">
        <v>145</v>
      </c>
      <c r="I205" s="211">
        <v>130</v>
      </c>
      <c r="J205" s="211">
        <v>104</v>
      </c>
      <c r="K205" s="53"/>
      <c r="L205" s="211">
        <f t="shared" si="25"/>
        <v>-22</v>
      </c>
      <c r="M205" s="211">
        <f t="shared" si="26"/>
        <v>-19</v>
      </c>
      <c r="N205" s="211">
        <f t="shared" si="27"/>
        <v>-15</v>
      </c>
      <c r="O205" s="211">
        <f t="shared" si="28"/>
        <v>-26</v>
      </c>
      <c r="P205" s="53"/>
      <c r="Q205" s="213">
        <f t="shared" ref="Q205:Q231" si="29">L205/F205</f>
        <v>-0.11827956989247312</v>
      </c>
      <c r="R205" s="213">
        <f t="shared" ref="R205:R231" si="30">M205/G205</f>
        <v>-0.11585365853658537</v>
      </c>
      <c r="S205" s="213">
        <f t="shared" ref="S205:S231" si="31">N205/H205</f>
        <v>-0.10344827586206896</v>
      </c>
      <c r="T205" s="213">
        <f t="shared" ref="T205:T231" si="32">O205/I205</f>
        <v>-0.2</v>
      </c>
    </row>
    <row r="206" spans="1:20" ht="12.75" x14ac:dyDescent="0.2">
      <c r="A206" s="320"/>
      <c r="B206" s="320"/>
      <c r="C206" s="321"/>
      <c r="D206" s="321"/>
      <c r="E206" s="210" t="s">
        <v>37</v>
      </c>
      <c r="F206" s="211">
        <v>332</v>
      </c>
      <c r="G206" s="211">
        <v>332</v>
      </c>
      <c r="H206" s="211">
        <v>310</v>
      </c>
      <c r="I206" s="211">
        <v>304</v>
      </c>
      <c r="J206" s="211">
        <v>341</v>
      </c>
      <c r="K206" s="53"/>
      <c r="L206" s="211">
        <f t="shared" si="25"/>
        <v>0</v>
      </c>
      <c r="M206" s="211">
        <f t="shared" si="26"/>
        <v>-22</v>
      </c>
      <c r="N206" s="211">
        <f t="shared" si="27"/>
        <v>-6</v>
      </c>
      <c r="O206" s="211">
        <f t="shared" si="28"/>
        <v>37</v>
      </c>
      <c r="P206" s="53"/>
      <c r="Q206" s="213">
        <f t="shared" si="29"/>
        <v>0</v>
      </c>
      <c r="R206" s="213">
        <f t="shared" si="30"/>
        <v>-6.6265060240963861E-2</v>
      </c>
      <c r="S206" s="213">
        <f t="shared" si="31"/>
        <v>-1.935483870967742E-2</v>
      </c>
      <c r="T206" s="213">
        <f t="shared" si="32"/>
        <v>0.12171052631578948</v>
      </c>
    </row>
    <row r="207" spans="1:20" ht="12.75" x14ac:dyDescent="0.2">
      <c r="A207" s="320"/>
      <c r="B207" s="320"/>
      <c r="C207" s="321"/>
      <c r="D207" s="321"/>
      <c r="E207" s="210" t="s">
        <v>88</v>
      </c>
      <c r="F207" s="211">
        <v>1140</v>
      </c>
      <c r="G207" s="211">
        <v>1224</v>
      </c>
      <c r="H207" s="211">
        <v>1190</v>
      </c>
      <c r="I207" s="211">
        <v>1153</v>
      </c>
      <c r="J207" s="211">
        <v>1146</v>
      </c>
      <c r="K207" s="53"/>
      <c r="L207" s="211">
        <f t="shared" si="25"/>
        <v>84</v>
      </c>
      <c r="M207" s="211">
        <f t="shared" si="26"/>
        <v>-34</v>
      </c>
      <c r="N207" s="211">
        <f t="shared" si="27"/>
        <v>-37</v>
      </c>
      <c r="O207" s="211">
        <f t="shared" si="28"/>
        <v>-7</v>
      </c>
      <c r="P207" s="53"/>
      <c r="Q207" s="213">
        <f t="shared" si="29"/>
        <v>7.3684210526315783E-2</v>
      </c>
      <c r="R207" s="213">
        <f t="shared" si="30"/>
        <v>-2.7777777777777776E-2</v>
      </c>
      <c r="S207" s="213">
        <f t="shared" si="31"/>
        <v>-3.1092436974789917E-2</v>
      </c>
      <c r="T207" s="213">
        <f t="shared" si="32"/>
        <v>-6.0711188204683438E-3</v>
      </c>
    </row>
    <row r="208" spans="1:20" ht="12.75" x14ac:dyDescent="0.2">
      <c r="A208" s="320"/>
      <c r="B208" s="320"/>
      <c r="C208" s="321"/>
      <c r="D208" s="321"/>
      <c r="E208" s="210" t="s">
        <v>34</v>
      </c>
      <c r="F208" s="211">
        <v>271</v>
      </c>
      <c r="G208" s="211">
        <v>291</v>
      </c>
      <c r="H208" s="211">
        <v>266</v>
      </c>
      <c r="I208" s="211">
        <v>238</v>
      </c>
      <c r="J208" s="211"/>
      <c r="K208" s="53"/>
      <c r="L208" s="211">
        <f t="shared" si="25"/>
        <v>20</v>
      </c>
      <c r="M208" s="211">
        <f t="shared" si="26"/>
        <v>-25</v>
      </c>
      <c r="N208" s="211">
        <f t="shared" si="27"/>
        <v>-28</v>
      </c>
      <c r="O208" s="211">
        <f t="shared" si="28"/>
        <v>-238</v>
      </c>
      <c r="P208" s="53"/>
      <c r="Q208" s="213">
        <f t="shared" si="29"/>
        <v>7.3800738007380073E-2</v>
      </c>
      <c r="R208" s="213">
        <f t="shared" si="30"/>
        <v>-8.5910652920962199E-2</v>
      </c>
      <c r="S208" s="213">
        <f t="shared" si="31"/>
        <v>-0.10526315789473684</v>
      </c>
      <c r="T208" s="213">
        <f t="shared" si="32"/>
        <v>-1</v>
      </c>
    </row>
    <row r="209" spans="1:20" ht="12.75" x14ac:dyDescent="0.2">
      <c r="A209" s="320"/>
      <c r="B209" s="320"/>
      <c r="C209" s="321"/>
      <c r="D209" s="321"/>
      <c r="E209" s="210" t="s">
        <v>35</v>
      </c>
      <c r="F209" s="211">
        <v>773</v>
      </c>
      <c r="G209" s="211">
        <v>829</v>
      </c>
      <c r="H209" s="211">
        <v>752</v>
      </c>
      <c r="I209" s="211">
        <v>714</v>
      </c>
      <c r="J209" s="211">
        <v>675</v>
      </c>
      <c r="K209" s="53"/>
      <c r="L209" s="211">
        <f t="shared" si="25"/>
        <v>56</v>
      </c>
      <c r="M209" s="211">
        <f t="shared" si="26"/>
        <v>-77</v>
      </c>
      <c r="N209" s="211">
        <f t="shared" si="27"/>
        <v>-38</v>
      </c>
      <c r="O209" s="211">
        <f t="shared" si="28"/>
        <v>-39</v>
      </c>
      <c r="P209" s="53"/>
      <c r="Q209" s="213">
        <f t="shared" si="29"/>
        <v>7.2445019404915906E-2</v>
      </c>
      <c r="R209" s="213">
        <f t="shared" si="30"/>
        <v>-9.2882991556091671E-2</v>
      </c>
      <c r="S209" s="213">
        <f t="shared" si="31"/>
        <v>-5.0531914893617018E-2</v>
      </c>
      <c r="T209" s="213">
        <f t="shared" si="32"/>
        <v>-5.4621848739495799E-2</v>
      </c>
    </row>
    <row r="210" spans="1:20" ht="12.75" x14ac:dyDescent="0.2">
      <c r="A210" s="320"/>
      <c r="B210" s="320"/>
      <c r="C210" s="319"/>
      <c r="D210" s="319"/>
      <c r="E210" s="210" t="s">
        <v>59</v>
      </c>
      <c r="F210" s="211">
        <v>369</v>
      </c>
      <c r="G210" s="211">
        <v>418</v>
      </c>
      <c r="H210" s="211">
        <v>298</v>
      </c>
      <c r="I210" s="211">
        <v>216</v>
      </c>
      <c r="J210" s="211"/>
      <c r="K210" s="53"/>
      <c r="L210" s="211">
        <f t="shared" si="25"/>
        <v>49</v>
      </c>
      <c r="M210" s="211">
        <f t="shared" si="26"/>
        <v>-120</v>
      </c>
      <c r="N210" s="211">
        <f t="shared" si="27"/>
        <v>-82</v>
      </c>
      <c r="O210" s="211">
        <f t="shared" si="28"/>
        <v>-216</v>
      </c>
      <c r="P210" s="53"/>
      <c r="Q210" s="213">
        <f t="shared" si="29"/>
        <v>0.13279132791327913</v>
      </c>
      <c r="R210" s="213">
        <f t="shared" si="30"/>
        <v>-0.28708133971291866</v>
      </c>
      <c r="S210" s="213">
        <f t="shared" si="31"/>
        <v>-0.27516778523489932</v>
      </c>
      <c r="T210" s="213">
        <f t="shared" si="32"/>
        <v>-1</v>
      </c>
    </row>
    <row r="211" spans="1:20" ht="12.75" x14ac:dyDescent="0.2">
      <c r="A211" s="320"/>
      <c r="B211" s="320"/>
      <c r="C211" s="321"/>
      <c r="D211" s="321"/>
      <c r="E211" s="210" t="s">
        <v>68</v>
      </c>
      <c r="F211" s="211">
        <v>6</v>
      </c>
      <c r="G211" s="211"/>
      <c r="H211" s="211"/>
      <c r="I211" s="211"/>
      <c r="J211" s="211"/>
      <c r="K211" s="53"/>
      <c r="L211" s="211">
        <f t="shared" si="25"/>
        <v>-6</v>
      </c>
      <c r="M211" s="211">
        <f t="shared" si="26"/>
        <v>0</v>
      </c>
      <c r="N211" s="211">
        <f t="shared" si="27"/>
        <v>0</v>
      </c>
      <c r="O211" s="211">
        <f t="shared" si="28"/>
        <v>0</v>
      </c>
      <c r="P211" s="53"/>
      <c r="Q211" s="213">
        <f t="shared" si="29"/>
        <v>-1</v>
      </c>
      <c r="R211" s="213" t="e">
        <f t="shared" si="30"/>
        <v>#DIV/0!</v>
      </c>
      <c r="S211" s="213" t="e">
        <f t="shared" si="31"/>
        <v>#DIV/0!</v>
      </c>
      <c r="T211" s="213" t="e">
        <f t="shared" si="32"/>
        <v>#DIV/0!</v>
      </c>
    </row>
    <row r="212" spans="1:20" ht="12.75" x14ac:dyDescent="0.2">
      <c r="A212" s="320"/>
      <c r="B212" s="320"/>
      <c r="C212" s="321"/>
      <c r="D212" s="321"/>
      <c r="E212" s="210" t="s">
        <v>64</v>
      </c>
      <c r="F212" s="211">
        <v>51</v>
      </c>
      <c r="G212" s="211">
        <v>39</v>
      </c>
      <c r="H212" s="211">
        <v>34</v>
      </c>
      <c r="I212" s="211">
        <v>32</v>
      </c>
      <c r="J212" s="211"/>
      <c r="K212" s="53"/>
      <c r="L212" s="211">
        <f t="shared" si="25"/>
        <v>-12</v>
      </c>
      <c r="M212" s="211">
        <f t="shared" si="26"/>
        <v>-5</v>
      </c>
      <c r="N212" s="211">
        <f t="shared" si="27"/>
        <v>-2</v>
      </c>
      <c r="O212" s="211">
        <f t="shared" si="28"/>
        <v>-32</v>
      </c>
      <c r="P212" s="53"/>
      <c r="Q212" s="213">
        <f t="shared" si="29"/>
        <v>-0.23529411764705882</v>
      </c>
      <c r="R212" s="213">
        <f t="shared" si="30"/>
        <v>-0.12820512820512819</v>
      </c>
      <c r="S212" s="213">
        <f t="shared" si="31"/>
        <v>-5.8823529411764705E-2</v>
      </c>
      <c r="T212" s="213">
        <f t="shared" si="32"/>
        <v>-1</v>
      </c>
    </row>
    <row r="213" spans="1:20" ht="12.75" x14ac:dyDescent="0.2">
      <c r="A213" s="320"/>
      <c r="B213" s="320"/>
      <c r="C213" s="321"/>
      <c r="D213" s="321"/>
      <c r="E213" s="210" t="s">
        <v>67</v>
      </c>
      <c r="F213" s="211">
        <v>12</v>
      </c>
      <c r="G213" s="211">
        <v>7</v>
      </c>
      <c r="H213" s="211">
        <v>8</v>
      </c>
      <c r="I213" s="211">
        <v>5</v>
      </c>
      <c r="J213" s="211"/>
      <c r="K213" s="53"/>
      <c r="L213" s="211">
        <f t="shared" si="25"/>
        <v>-5</v>
      </c>
      <c r="M213" s="211">
        <f t="shared" si="26"/>
        <v>1</v>
      </c>
      <c r="N213" s="211">
        <f t="shared" si="27"/>
        <v>-3</v>
      </c>
      <c r="O213" s="211">
        <f t="shared" si="28"/>
        <v>-5</v>
      </c>
      <c r="P213" s="53"/>
      <c r="Q213" s="213">
        <f t="shared" si="29"/>
        <v>-0.41666666666666669</v>
      </c>
      <c r="R213" s="213">
        <f t="shared" si="30"/>
        <v>0.14285714285714285</v>
      </c>
      <c r="S213" s="213">
        <f t="shared" si="31"/>
        <v>-0.375</v>
      </c>
      <c r="T213" s="213">
        <f t="shared" si="32"/>
        <v>-1</v>
      </c>
    </row>
    <row r="214" spans="1:20" ht="12.75" x14ac:dyDescent="0.2">
      <c r="A214" s="320"/>
      <c r="B214" s="320"/>
      <c r="C214" s="321"/>
      <c r="D214" s="321"/>
      <c r="E214" s="210" t="s">
        <v>248</v>
      </c>
      <c r="F214" s="211"/>
      <c r="G214" s="211"/>
      <c r="H214" s="211"/>
      <c r="I214" s="211">
        <v>128</v>
      </c>
      <c r="J214" s="211">
        <v>106</v>
      </c>
      <c r="K214" s="53"/>
      <c r="L214" s="211">
        <f t="shared" si="25"/>
        <v>0</v>
      </c>
      <c r="M214" s="211">
        <f t="shared" si="26"/>
        <v>0</v>
      </c>
      <c r="N214" s="211">
        <f t="shared" si="27"/>
        <v>128</v>
      </c>
      <c r="O214" s="211">
        <f t="shared" si="28"/>
        <v>-22</v>
      </c>
      <c r="P214" s="53"/>
      <c r="Q214" s="213" t="e">
        <f t="shared" si="29"/>
        <v>#DIV/0!</v>
      </c>
      <c r="R214" s="213" t="e">
        <f t="shared" si="30"/>
        <v>#DIV/0!</v>
      </c>
      <c r="S214" s="213" t="e">
        <f t="shared" si="31"/>
        <v>#DIV/0!</v>
      </c>
      <c r="T214" s="213">
        <f t="shared" si="32"/>
        <v>-0.171875</v>
      </c>
    </row>
    <row r="215" spans="1:20" ht="12.75" x14ac:dyDescent="0.2">
      <c r="A215" s="320"/>
      <c r="B215" s="322"/>
      <c r="C215" s="323"/>
      <c r="D215" s="323"/>
      <c r="E215" s="323" t="s">
        <v>249</v>
      </c>
      <c r="F215" s="214"/>
      <c r="G215" s="214"/>
      <c r="H215" s="214"/>
      <c r="I215" s="214">
        <v>23</v>
      </c>
      <c r="J215" s="214">
        <v>17</v>
      </c>
      <c r="K215" s="53"/>
      <c r="L215" s="214">
        <f t="shared" si="25"/>
        <v>0</v>
      </c>
      <c r="M215" s="214">
        <f t="shared" si="26"/>
        <v>0</v>
      </c>
      <c r="N215" s="214">
        <f t="shared" si="27"/>
        <v>23</v>
      </c>
      <c r="O215" s="214">
        <f t="shared" si="28"/>
        <v>-6</v>
      </c>
      <c r="P215" s="53"/>
      <c r="Q215" s="215" t="e">
        <f t="shared" si="29"/>
        <v>#DIV/0!</v>
      </c>
      <c r="R215" s="215" t="e">
        <f t="shared" si="30"/>
        <v>#DIV/0!</v>
      </c>
      <c r="S215" s="215" t="e">
        <f t="shared" si="31"/>
        <v>#DIV/0!</v>
      </c>
      <c r="T215" s="215">
        <f t="shared" si="32"/>
        <v>-0.2608695652173913</v>
      </c>
    </row>
    <row r="216" spans="1:20" ht="12.75" x14ac:dyDescent="0.2">
      <c r="A216" s="320"/>
      <c r="B216" s="319"/>
      <c r="C216" s="319"/>
      <c r="D216" s="319"/>
      <c r="E216" s="210" t="s">
        <v>250</v>
      </c>
      <c r="F216" s="211"/>
      <c r="G216" s="211"/>
      <c r="H216" s="211"/>
      <c r="I216" s="211">
        <v>23</v>
      </c>
      <c r="J216" s="211">
        <v>26</v>
      </c>
      <c r="K216" s="53"/>
      <c r="L216" s="211">
        <f t="shared" si="25"/>
        <v>0</v>
      </c>
      <c r="M216" s="211">
        <f t="shared" si="26"/>
        <v>0</v>
      </c>
      <c r="N216" s="211">
        <f t="shared" si="27"/>
        <v>23</v>
      </c>
      <c r="O216" s="211">
        <f t="shared" si="28"/>
        <v>3</v>
      </c>
      <c r="P216" s="53"/>
      <c r="Q216" s="213" t="e">
        <f t="shared" si="29"/>
        <v>#DIV/0!</v>
      </c>
      <c r="R216" s="213" t="e">
        <f t="shared" si="30"/>
        <v>#DIV/0!</v>
      </c>
      <c r="S216" s="213" t="e">
        <f t="shared" si="31"/>
        <v>#DIV/0!</v>
      </c>
      <c r="T216" s="213">
        <f t="shared" si="32"/>
        <v>0.13043478260869565</v>
      </c>
    </row>
    <row r="217" spans="1:20" ht="12.75" x14ac:dyDescent="0.2">
      <c r="A217" s="320"/>
      <c r="B217" s="320"/>
      <c r="C217" s="321"/>
      <c r="D217" s="321"/>
      <c r="E217" s="210" t="s">
        <v>251</v>
      </c>
      <c r="F217" s="211"/>
      <c r="G217" s="211"/>
      <c r="H217" s="211"/>
      <c r="I217" s="211">
        <v>158</v>
      </c>
      <c r="J217" s="211">
        <v>131</v>
      </c>
      <c r="K217" s="53"/>
      <c r="L217" s="211">
        <f t="shared" si="25"/>
        <v>0</v>
      </c>
      <c r="M217" s="211">
        <f t="shared" si="26"/>
        <v>0</v>
      </c>
      <c r="N217" s="211">
        <f t="shared" si="27"/>
        <v>158</v>
      </c>
      <c r="O217" s="211">
        <f t="shared" si="28"/>
        <v>-27</v>
      </c>
      <c r="P217" s="53"/>
      <c r="Q217" s="213" t="e">
        <f t="shared" si="29"/>
        <v>#DIV/0!</v>
      </c>
      <c r="R217" s="213" t="e">
        <f t="shared" si="30"/>
        <v>#DIV/0!</v>
      </c>
      <c r="S217" s="213" t="e">
        <f t="shared" si="31"/>
        <v>#DIV/0!</v>
      </c>
      <c r="T217" s="213">
        <f t="shared" si="32"/>
        <v>-0.17088607594936708</v>
      </c>
    </row>
    <row r="218" spans="1:20" ht="12.75" x14ac:dyDescent="0.2">
      <c r="A218" s="320"/>
      <c r="B218" s="320"/>
      <c r="C218" s="319"/>
      <c r="D218" s="321"/>
      <c r="E218" s="210" t="s">
        <v>252</v>
      </c>
      <c r="F218" s="211"/>
      <c r="G218" s="211"/>
      <c r="H218" s="211"/>
      <c r="I218" s="211">
        <v>124</v>
      </c>
      <c r="J218" s="211">
        <v>132</v>
      </c>
      <c r="K218" s="53"/>
      <c r="L218" s="211">
        <f t="shared" si="25"/>
        <v>0</v>
      </c>
      <c r="M218" s="211">
        <f t="shared" si="26"/>
        <v>0</v>
      </c>
      <c r="N218" s="211">
        <f t="shared" si="27"/>
        <v>124</v>
      </c>
      <c r="O218" s="211">
        <f t="shared" si="28"/>
        <v>8</v>
      </c>
      <c r="P218" s="53"/>
      <c r="Q218" s="213" t="e">
        <f t="shared" si="29"/>
        <v>#DIV/0!</v>
      </c>
      <c r="R218" s="213" t="e">
        <f t="shared" si="30"/>
        <v>#DIV/0!</v>
      </c>
      <c r="S218" s="213" t="e">
        <f t="shared" si="31"/>
        <v>#DIV/0!</v>
      </c>
      <c r="T218" s="213">
        <f t="shared" si="32"/>
        <v>6.4516129032258063E-2</v>
      </c>
    </row>
    <row r="219" spans="1:20" ht="12.75" x14ac:dyDescent="0.2">
      <c r="A219" s="320"/>
      <c r="B219" s="320"/>
      <c r="C219" s="321"/>
      <c r="D219" s="321"/>
      <c r="E219" s="210" t="s">
        <v>72</v>
      </c>
      <c r="F219" s="211">
        <v>863</v>
      </c>
      <c r="G219" s="211">
        <v>925</v>
      </c>
      <c r="H219" s="211">
        <v>651</v>
      </c>
      <c r="I219" s="211"/>
      <c r="J219" s="211"/>
      <c r="K219" s="53"/>
      <c r="L219" s="211">
        <f t="shared" si="25"/>
        <v>62</v>
      </c>
      <c r="M219" s="211">
        <f t="shared" si="26"/>
        <v>-274</v>
      </c>
      <c r="N219" s="211">
        <f t="shared" si="27"/>
        <v>-651</v>
      </c>
      <c r="O219" s="211">
        <f t="shared" si="28"/>
        <v>0</v>
      </c>
      <c r="P219" s="53"/>
      <c r="Q219" s="213">
        <f t="shared" si="29"/>
        <v>7.1842410196987255E-2</v>
      </c>
      <c r="R219" s="213">
        <f t="shared" si="30"/>
        <v>-0.29621621621621624</v>
      </c>
      <c r="S219" s="213">
        <f t="shared" si="31"/>
        <v>-1</v>
      </c>
      <c r="T219" s="213" t="e">
        <f t="shared" si="32"/>
        <v>#DIV/0!</v>
      </c>
    </row>
    <row r="220" spans="1:20" ht="12.75" x14ac:dyDescent="0.2">
      <c r="A220" s="320"/>
      <c r="B220" s="320"/>
      <c r="C220" s="319"/>
      <c r="D220" s="319"/>
      <c r="E220" s="210" t="s">
        <v>125</v>
      </c>
      <c r="F220" s="211">
        <v>274</v>
      </c>
      <c r="G220" s="211">
        <v>273</v>
      </c>
      <c r="H220" s="211">
        <v>266</v>
      </c>
      <c r="I220" s="211">
        <v>208</v>
      </c>
      <c r="J220" s="211">
        <v>200</v>
      </c>
      <c r="K220" s="53"/>
      <c r="L220" s="211">
        <f t="shared" si="25"/>
        <v>-1</v>
      </c>
      <c r="M220" s="211">
        <f t="shared" si="26"/>
        <v>-7</v>
      </c>
      <c r="N220" s="211">
        <f t="shared" si="27"/>
        <v>-58</v>
      </c>
      <c r="O220" s="211">
        <f t="shared" si="28"/>
        <v>-8</v>
      </c>
      <c r="P220" s="53"/>
      <c r="Q220" s="213">
        <f t="shared" si="29"/>
        <v>-3.6496350364963502E-3</v>
      </c>
      <c r="R220" s="213">
        <f t="shared" si="30"/>
        <v>-2.564102564102564E-2</v>
      </c>
      <c r="S220" s="213">
        <f t="shared" si="31"/>
        <v>-0.21804511278195488</v>
      </c>
      <c r="T220" s="213">
        <f t="shared" si="32"/>
        <v>-3.8461538461538464E-2</v>
      </c>
    </row>
    <row r="221" spans="1:20" ht="12.75" x14ac:dyDescent="0.2">
      <c r="A221" s="320"/>
      <c r="B221" s="320" t="s">
        <v>289</v>
      </c>
      <c r="C221" s="321"/>
      <c r="D221" s="321"/>
      <c r="E221" s="210"/>
      <c r="F221" s="211">
        <v>19695</v>
      </c>
      <c r="G221" s="211">
        <v>18541</v>
      </c>
      <c r="H221" s="211">
        <v>16146</v>
      </c>
      <c r="I221" s="211">
        <v>15089</v>
      </c>
      <c r="J221" s="211">
        <v>14771</v>
      </c>
      <c r="K221" s="53"/>
      <c r="L221" s="211">
        <f t="shared" si="25"/>
        <v>-1154</v>
      </c>
      <c r="M221" s="211">
        <f t="shared" si="26"/>
        <v>-2395</v>
      </c>
      <c r="N221" s="211">
        <f t="shared" si="27"/>
        <v>-1057</v>
      </c>
      <c r="O221" s="211">
        <f t="shared" si="28"/>
        <v>-318</v>
      </c>
      <c r="P221" s="53"/>
      <c r="Q221" s="213">
        <f t="shared" si="29"/>
        <v>-5.8593551662858595E-2</v>
      </c>
      <c r="R221" s="213">
        <f t="shared" si="30"/>
        <v>-0.12917318375492154</v>
      </c>
      <c r="S221" s="213">
        <f t="shared" si="31"/>
        <v>-6.5465130682521994E-2</v>
      </c>
      <c r="T221" s="213">
        <f t="shared" si="32"/>
        <v>-2.1074955265425143E-2</v>
      </c>
    </row>
    <row r="222" spans="1:20" ht="12.75" x14ac:dyDescent="0.2">
      <c r="A222" s="320"/>
      <c r="B222" s="322" t="s">
        <v>150</v>
      </c>
      <c r="C222" s="323">
        <v>1</v>
      </c>
      <c r="D222" s="323">
        <v>1</v>
      </c>
      <c r="E222" s="323" t="s">
        <v>290</v>
      </c>
      <c r="F222" s="214"/>
      <c r="G222" s="214"/>
      <c r="H222" s="214"/>
      <c r="I222" s="214"/>
      <c r="J222" s="214">
        <v>121</v>
      </c>
      <c r="K222" s="53"/>
      <c r="L222" s="214">
        <f t="shared" si="25"/>
        <v>0</v>
      </c>
      <c r="M222" s="214">
        <f t="shared" si="26"/>
        <v>0</v>
      </c>
      <c r="N222" s="214">
        <f t="shared" si="27"/>
        <v>0</v>
      </c>
      <c r="O222" s="214">
        <f t="shared" si="28"/>
        <v>121</v>
      </c>
      <c r="P222" s="53"/>
      <c r="Q222" s="215" t="e">
        <f t="shared" si="29"/>
        <v>#DIV/0!</v>
      </c>
      <c r="R222" s="215" t="e">
        <f t="shared" si="30"/>
        <v>#DIV/0!</v>
      </c>
      <c r="S222" s="215" t="e">
        <f t="shared" si="31"/>
        <v>#DIV/0!</v>
      </c>
      <c r="T222" s="215" t="e">
        <f t="shared" si="32"/>
        <v>#DIV/0!</v>
      </c>
    </row>
    <row r="223" spans="1:20" ht="11.25" customHeight="1" x14ac:dyDescent="0.2">
      <c r="A223" s="324"/>
      <c r="B223" s="325"/>
      <c r="C223" s="325"/>
      <c r="D223" s="325"/>
      <c r="E223" s="325" t="s">
        <v>167</v>
      </c>
      <c r="F223" s="216">
        <v>285</v>
      </c>
      <c r="G223" s="216">
        <v>303</v>
      </c>
      <c r="H223" s="216">
        <v>295</v>
      </c>
      <c r="I223" s="216">
        <v>267</v>
      </c>
      <c r="J223" s="216"/>
      <c r="K223" s="53"/>
      <c r="L223" s="216">
        <f t="shared" si="25"/>
        <v>18</v>
      </c>
      <c r="M223" s="216">
        <f t="shared" si="26"/>
        <v>-8</v>
      </c>
      <c r="N223" s="216">
        <f t="shared" si="27"/>
        <v>-28</v>
      </c>
      <c r="O223" s="216">
        <f t="shared" si="28"/>
        <v>-267</v>
      </c>
      <c r="P223" s="53"/>
      <c r="Q223" s="217">
        <f t="shared" si="29"/>
        <v>6.3157894736842107E-2</v>
      </c>
      <c r="R223" s="217">
        <f t="shared" si="30"/>
        <v>-2.6402640264026403E-2</v>
      </c>
      <c r="S223" s="217">
        <f t="shared" si="31"/>
        <v>-9.4915254237288138E-2</v>
      </c>
      <c r="T223" s="217">
        <f t="shared" si="32"/>
        <v>-1</v>
      </c>
    </row>
    <row r="224" spans="1:20" ht="12.75" x14ac:dyDescent="0.2">
      <c r="A224" s="326"/>
      <c r="B224" s="327"/>
      <c r="C224" s="327"/>
      <c r="D224" s="327"/>
      <c r="E224" s="327" t="s">
        <v>168</v>
      </c>
      <c r="F224" s="218">
        <v>18</v>
      </c>
      <c r="G224" s="218">
        <v>21</v>
      </c>
      <c r="H224" s="218">
        <v>12</v>
      </c>
      <c r="I224" s="218">
        <v>16</v>
      </c>
      <c r="J224" s="218">
        <v>10</v>
      </c>
      <c r="K224" s="53"/>
      <c r="L224" s="218">
        <f t="shared" si="25"/>
        <v>3</v>
      </c>
      <c r="M224" s="218">
        <f t="shared" si="26"/>
        <v>-9</v>
      </c>
      <c r="N224" s="218">
        <f t="shared" si="27"/>
        <v>4</v>
      </c>
      <c r="O224" s="218">
        <f t="shared" si="28"/>
        <v>-6</v>
      </c>
      <c r="P224" s="53"/>
      <c r="Q224" s="219">
        <f t="shared" si="29"/>
        <v>0.16666666666666666</v>
      </c>
      <c r="R224" s="219">
        <f t="shared" si="30"/>
        <v>-0.42857142857142855</v>
      </c>
      <c r="S224" s="219">
        <f t="shared" si="31"/>
        <v>0.33333333333333331</v>
      </c>
      <c r="T224" s="219">
        <f t="shared" si="32"/>
        <v>-0.375</v>
      </c>
    </row>
    <row r="225" spans="1:20" ht="12.75" x14ac:dyDescent="0.2">
      <c r="A225" s="53"/>
      <c r="B225" s="53"/>
      <c r="C225" s="78"/>
      <c r="D225" s="53">
        <v>2</v>
      </c>
      <c r="E225" s="206" t="s">
        <v>169</v>
      </c>
      <c r="F225" s="317">
        <v>143</v>
      </c>
      <c r="G225" s="317">
        <v>138</v>
      </c>
      <c r="H225" s="317">
        <v>140</v>
      </c>
      <c r="I225" s="317">
        <v>138</v>
      </c>
      <c r="J225" s="317">
        <v>138</v>
      </c>
      <c r="K225" s="53"/>
      <c r="L225" s="317">
        <f t="shared" ref="L225:L231" si="33">G225-F225</f>
        <v>-5</v>
      </c>
      <c r="M225" s="317">
        <f t="shared" ref="M225:M231" si="34">H225-G225</f>
        <v>2</v>
      </c>
      <c r="N225" s="317">
        <f t="shared" ref="N225:N231" si="35">I225-H225</f>
        <v>-2</v>
      </c>
      <c r="O225" s="317">
        <f t="shared" ref="O225:O231" si="36">J225-I225</f>
        <v>0</v>
      </c>
      <c r="P225" s="53"/>
      <c r="Q225" s="318">
        <f t="shared" si="29"/>
        <v>-3.4965034965034968E-2</v>
      </c>
      <c r="R225" s="318">
        <f t="shared" si="30"/>
        <v>1.4492753623188406E-2</v>
      </c>
      <c r="S225" s="318">
        <f t="shared" si="31"/>
        <v>-1.4285714285714285E-2</v>
      </c>
      <c r="T225" s="318">
        <f t="shared" si="32"/>
        <v>0</v>
      </c>
    </row>
    <row r="226" spans="1:20" ht="12.75" x14ac:dyDescent="0.2">
      <c r="A226" s="53"/>
      <c r="B226" s="53"/>
      <c r="C226" s="207"/>
      <c r="D226" s="207"/>
      <c r="E226" s="207" t="s">
        <v>170</v>
      </c>
      <c r="F226" s="207">
        <v>42</v>
      </c>
      <c r="G226" s="207">
        <v>47</v>
      </c>
      <c r="H226" s="207">
        <v>46</v>
      </c>
      <c r="I226" s="207">
        <v>46</v>
      </c>
      <c r="J226" s="207">
        <v>47</v>
      </c>
      <c r="K226" s="53"/>
      <c r="L226" s="207">
        <f t="shared" si="33"/>
        <v>5</v>
      </c>
      <c r="M226" s="207">
        <f t="shared" si="34"/>
        <v>-1</v>
      </c>
      <c r="N226" s="207">
        <f t="shared" si="35"/>
        <v>0</v>
      </c>
      <c r="O226" s="207">
        <f t="shared" si="36"/>
        <v>1</v>
      </c>
      <c r="P226" s="53"/>
      <c r="Q226" s="208">
        <f t="shared" si="29"/>
        <v>0.11904761904761904</v>
      </c>
      <c r="R226" s="208">
        <f t="shared" si="30"/>
        <v>-2.1276595744680851E-2</v>
      </c>
      <c r="S226" s="208">
        <f t="shared" si="31"/>
        <v>0</v>
      </c>
      <c r="T226" s="208">
        <f t="shared" si="32"/>
        <v>2.1739130434782608E-2</v>
      </c>
    </row>
    <row r="227" spans="1:20" ht="12.75" x14ac:dyDescent="0.2">
      <c r="A227" s="319"/>
      <c r="B227" s="319"/>
      <c r="C227" s="209">
        <v>2</v>
      </c>
      <c r="D227" s="319">
        <v>2</v>
      </c>
      <c r="E227" s="210" t="s">
        <v>171</v>
      </c>
      <c r="F227" s="211">
        <v>131</v>
      </c>
      <c r="G227" s="211">
        <v>125</v>
      </c>
      <c r="H227" s="211">
        <v>119</v>
      </c>
      <c r="I227" s="211">
        <v>115</v>
      </c>
      <c r="J227" s="211">
        <v>122</v>
      </c>
      <c r="K227" s="212"/>
      <c r="L227" s="211">
        <f t="shared" si="33"/>
        <v>-6</v>
      </c>
      <c r="M227" s="211">
        <f t="shared" si="34"/>
        <v>-6</v>
      </c>
      <c r="N227" s="211">
        <f t="shared" si="35"/>
        <v>-4</v>
      </c>
      <c r="O227" s="211">
        <f t="shared" si="36"/>
        <v>7</v>
      </c>
      <c r="P227" s="212"/>
      <c r="Q227" s="213">
        <f t="shared" si="29"/>
        <v>-4.5801526717557252E-2</v>
      </c>
      <c r="R227" s="213">
        <f t="shared" si="30"/>
        <v>-4.8000000000000001E-2</v>
      </c>
      <c r="S227" s="213">
        <f t="shared" si="31"/>
        <v>-3.3613445378151259E-2</v>
      </c>
      <c r="T227" s="213">
        <f t="shared" si="32"/>
        <v>6.0869565217391307E-2</v>
      </c>
    </row>
    <row r="228" spans="1:20" ht="12.75" x14ac:dyDescent="0.2">
      <c r="A228" s="320"/>
      <c r="B228" s="320"/>
      <c r="C228" s="209"/>
      <c r="D228" s="321"/>
      <c r="E228" s="210" t="s">
        <v>172</v>
      </c>
      <c r="F228" s="211">
        <v>29</v>
      </c>
      <c r="G228" s="211">
        <v>34</v>
      </c>
      <c r="H228" s="211">
        <v>33</v>
      </c>
      <c r="I228" s="211">
        <v>41</v>
      </c>
      <c r="J228" s="211">
        <v>34</v>
      </c>
      <c r="K228" s="53"/>
      <c r="L228" s="211">
        <f t="shared" si="33"/>
        <v>5</v>
      </c>
      <c r="M228" s="211">
        <f t="shared" si="34"/>
        <v>-1</v>
      </c>
      <c r="N228" s="211">
        <f t="shared" si="35"/>
        <v>8</v>
      </c>
      <c r="O228" s="211">
        <f t="shared" si="36"/>
        <v>-7</v>
      </c>
      <c r="P228" s="53"/>
      <c r="Q228" s="213">
        <f t="shared" si="29"/>
        <v>0.17241379310344829</v>
      </c>
      <c r="R228" s="213">
        <f t="shared" si="30"/>
        <v>-2.9411764705882353E-2</v>
      </c>
      <c r="S228" s="213">
        <f t="shared" si="31"/>
        <v>0.24242424242424243</v>
      </c>
      <c r="T228" s="213">
        <f t="shared" si="32"/>
        <v>-0.17073170731707318</v>
      </c>
    </row>
    <row r="229" spans="1:20" ht="12.75" x14ac:dyDescent="0.2">
      <c r="A229" s="320"/>
      <c r="B229" s="322" t="s">
        <v>151</v>
      </c>
      <c r="C229" s="323"/>
      <c r="D229" s="323"/>
      <c r="E229" s="323"/>
      <c r="F229" s="214">
        <v>648</v>
      </c>
      <c r="G229" s="214">
        <v>668</v>
      </c>
      <c r="H229" s="214">
        <v>645</v>
      </c>
      <c r="I229" s="214">
        <v>623</v>
      </c>
      <c r="J229" s="214">
        <v>472</v>
      </c>
      <c r="K229" s="53"/>
      <c r="L229" s="214">
        <f t="shared" si="33"/>
        <v>20</v>
      </c>
      <c r="M229" s="214">
        <f t="shared" si="34"/>
        <v>-23</v>
      </c>
      <c r="N229" s="214">
        <f t="shared" si="35"/>
        <v>-22</v>
      </c>
      <c r="O229" s="214">
        <f t="shared" si="36"/>
        <v>-151</v>
      </c>
      <c r="P229" s="53"/>
      <c r="Q229" s="215">
        <f t="shared" si="29"/>
        <v>3.0864197530864196E-2</v>
      </c>
      <c r="R229" s="215">
        <f t="shared" si="30"/>
        <v>-3.4431137724550899E-2</v>
      </c>
      <c r="S229" s="215">
        <f t="shared" si="31"/>
        <v>-3.4108527131782945E-2</v>
      </c>
      <c r="T229" s="215">
        <f t="shared" si="32"/>
        <v>-0.24237560192616373</v>
      </c>
    </row>
    <row r="230" spans="1:20" ht="12.75" customHeight="1" x14ac:dyDescent="0.2">
      <c r="A230" s="324" t="s">
        <v>102</v>
      </c>
      <c r="B230" s="325"/>
      <c r="C230" s="325"/>
      <c r="D230" s="325"/>
      <c r="E230" s="325"/>
      <c r="F230" s="216">
        <v>20471</v>
      </c>
      <c r="G230" s="216">
        <v>19338</v>
      </c>
      <c r="H230" s="216">
        <v>16898</v>
      </c>
      <c r="I230" s="216">
        <v>15836</v>
      </c>
      <c r="J230" s="216">
        <v>15365</v>
      </c>
      <c r="K230" s="53"/>
      <c r="L230" s="216">
        <f t="shared" si="33"/>
        <v>-1133</v>
      </c>
      <c r="M230" s="216">
        <f t="shared" si="34"/>
        <v>-2440</v>
      </c>
      <c r="N230" s="216">
        <f t="shared" si="35"/>
        <v>-1062</v>
      </c>
      <c r="O230" s="216">
        <f t="shared" si="36"/>
        <v>-471</v>
      </c>
      <c r="P230" s="53"/>
      <c r="Q230" s="217">
        <f t="shared" si="29"/>
        <v>-5.5346587855991405E-2</v>
      </c>
      <c r="R230" s="217">
        <f t="shared" si="30"/>
        <v>-0.12617644016961424</v>
      </c>
      <c r="S230" s="217">
        <f t="shared" si="31"/>
        <v>-6.2847674280979995E-2</v>
      </c>
      <c r="T230" s="217">
        <f t="shared" si="32"/>
        <v>-2.9742359181611517E-2</v>
      </c>
    </row>
    <row r="231" spans="1:20" ht="12.75" customHeight="1" x14ac:dyDescent="0.2">
      <c r="A231" s="209" t="s">
        <v>96</v>
      </c>
      <c r="B231" s="209"/>
      <c r="C231" s="209"/>
      <c r="D231" s="209"/>
      <c r="E231" s="210"/>
      <c r="F231" s="211">
        <v>155323</v>
      </c>
      <c r="G231" s="211">
        <v>156237</v>
      </c>
      <c r="H231" s="211">
        <v>153859</v>
      </c>
      <c r="I231" s="211">
        <v>153449</v>
      </c>
      <c r="J231" s="211">
        <v>155363</v>
      </c>
      <c r="K231" s="53"/>
      <c r="L231" s="211">
        <f t="shared" si="33"/>
        <v>914</v>
      </c>
      <c r="M231" s="211">
        <f t="shared" si="34"/>
        <v>-2378</v>
      </c>
      <c r="N231" s="211">
        <f t="shared" si="35"/>
        <v>-410</v>
      </c>
      <c r="O231" s="211">
        <f t="shared" si="36"/>
        <v>1914</v>
      </c>
      <c r="P231" s="53"/>
      <c r="Q231" s="213">
        <f t="shared" si="29"/>
        <v>5.8845116306020361E-3</v>
      </c>
      <c r="R231" s="213">
        <f t="shared" si="30"/>
        <v>-1.5220466342799721E-2</v>
      </c>
      <c r="S231" s="213">
        <f t="shared" si="31"/>
        <v>-2.6647774910794949E-3</v>
      </c>
      <c r="T231" s="213">
        <f t="shared" si="32"/>
        <v>1.2473199564676211E-2</v>
      </c>
    </row>
  </sheetData>
  <mergeCells count="71">
    <mergeCell ref="A230:E230"/>
    <mergeCell ref="B222:E222"/>
    <mergeCell ref="B22:E22"/>
    <mergeCell ref="A7:A9"/>
    <mergeCell ref="B7:B8"/>
    <mergeCell ref="D7:D8"/>
    <mergeCell ref="B9:E9"/>
    <mergeCell ref="A10:E10"/>
    <mergeCell ref="B12:E12"/>
    <mergeCell ref="A11:A27"/>
    <mergeCell ref="B13:B21"/>
    <mergeCell ref="B23:B24"/>
    <mergeCell ref="D23:D24"/>
    <mergeCell ref="B25:E25"/>
    <mergeCell ref="B27:E27"/>
    <mergeCell ref="A28:E28"/>
    <mergeCell ref="F5:J5"/>
    <mergeCell ref="L5:O5"/>
    <mergeCell ref="Q5:T5"/>
    <mergeCell ref="C13:C16"/>
    <mergeCell ref="D13:D21"/>
    <mergeCell ref="C17:C21"/>
    <mergeCell ref="B56:B71"/>
    <mergeCell ref="C56:C63"/>
    <mergeCell ref="D56:D71"/>
    <mergeCell ref="C64:C71"/>
    <mergeCell ref="B72:E72"/>
    <mergeCell ref="B73:B140"/>
    <mergeCell ref="C73:C108"/>
    <mergeCell ref="D73:D140"/>
    <mergeCell ref="C109:C140"/>
    <mergeCell ref="A142:E142"/>
    <mergeCell ref="A29:A141"/>
    <mergeCell ref="B29:B43"/>
    <mergeCell ref="C29:C43"/>
    <mergeCell ref="D29:D43"/>
    <mergeCell ref="B44:E44"/>
    <mergeCell ref="B45:B54"/>
    <mergeCell ref="C45:C49"/>
    <mergeCell ref="D45:D54"/>
    <mergeCell ref="B141:E141"/>
    <mergeCell ref="C50:C54"/>
    <mergeCell ref="B55:E55"/>
    <mergeCell ref="A223:E223"/>
    <mergeCell ref="A224:E224"/>
    <mergeCell ref="A143:A222"/>
    <mergeCell ref="B143:B155"/>
    <mergeCell ref="C143:C149"/>
    <mergeCell ref="D143:D155"/>
    <mergeCell ref="C150:C155"/>
    <mergeCell ref="B156:E156"/>
    <mergeCell ref="B157:B214"/>
    <mergeCell ref="C157:C185"/>
    <mergeCell ref="D157:D209"/>
    <mergeCell ref="C186:C209"/>
    <mergeCell ref="C210:C214"/>
    <mergeCell ref="D210:D214"/>
    <mergeCell ref="B215:E215"/>
    <mergeCell ref="B216:B221"/>
    <mergeCell ref="C216:C217"/>
    <mergeCell ref="D216:D219"/>
    <mergeCell ref="C218:C219"/>
    <mergeCell ref="C220:C221"/>
    <mergeCell ref="D220:D221"/>
    <mergeCell ref="F225:J225"/>
    <mergeCell ref="L225:O225"/>
    <mergeCell ref="Q225:T225"/>
    <mergeCell ref="A227:A229"/>
    <mergeCell ref="B227:B228"/>
    <mergeCell ref="D227:D228"/>
    <mergeCell ref="B229:E2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96"/>
  <sheetViews>
    <sheetView workbookViewId="0"/>
  </sheetViews>
  <sheetFormatPr baseColWidth="10" defaultRowHeight="11.25" x14ac:dyDescent="0.2"/>
  <cols>
    <col min="1" max="1" width="29" style="1" customWidth="1"/>
    <col min="2" max="2" width="34" style="1" customWidth="1"/>
    <col min="3" max="4" width="11.42578125" style="1"/>
    <col min="5" max="5" width="52.42578125" style="1" customWidth="1"/>
    <col min="6" max="7" width="11.42578125" style="1"/>
    <col min="8" max="8" width="1.7109375" style="1" customWidth="1"/>
    <col min="9" max="9" width="11.42578125" style="1"/>
    <col min="10" max="10" width="11.42578125" style="13"/>
    <col min="11" max="16384" width="11.42578125" style="1"/>
  </cols>
  <sheetData>
    <row r="1" spans="1:10" x14ac:dyDescent="0.2">
      <c r="A1" s="31"/>
    </row>
    <row r="2" spans="1:10" ht="15.75" x14ac:dyDescent="0.25">
      <c r="A2" s="129" t="s">
        <v>322</v>
      </c>
      <c r="B2" s="202"/>
      <c r="C2" s="202"/>
      <c r="D2" s="202"/>
      <c r="E2" s="202"/>
      <c r="F2" s="202"/>
      <c r="G2" s="202"/>
      <c r="H2" s="202"/>
      <c r="I2" s="202"/>
      <c r="J2" s="220"/>
    </row>
    <row r="4" spans="1:10" x14ac:dyDescent="0.2">
      <c r="A4" s="1" t="s">
        <v>323</v>
      </c>
    </row>
    <row r="6" spans="1:10" ht="12" x14ac:dyDescent="0.2">
      <c r="A6" s="51" t="s">
        <v>7</v>
      </c>
      <c r="F6" s="26"/>
      <c r="G6" s="26"/>
      <c r="I6" s="26"/>
      <c r="J6" s="27"/>
    </row>
    <row r="7" spans="1:10" ht="17.25" customHeight="1" x14ac:dyDescent="0.2">
      <c r="C7" s="22" t="s">
        <v>105</v>
      </c>
      <c r="D7" s="22" t="s">
        <v>106</v>
      </c>
      <c r="E7" s="22" t="s">
        <v>187</v>
      </c>
      <c r="F7" s="22" t="s">
        <v>203</v>
      </c>
      <c r="G7" s="22" t="s">
        <v>291</v>
      </c>
      <c r="H7" s="14"/>
      <c r="I7" s="22" t="s">
        <v>195</v>
      </c>
      <c r="J7" s="22" t="s">
        <v>196</v>
      </c>
    </row>
    <row r="8" spans="1:10" x14ac:dyDescent="0.2">
      <c r="A8" s="346" t="s">
        <v>112</v>
      </c>
      <c r="B8" s="346" t="s">
        <v>3</v>
      </c>
      <c r="C8" s="19">
        <v>1</v>
      </c>
      <c r="D8" s="28">
        <v>2</v>
      </c>
      <c r="E8" s="19" t="s">
        <v>177</v>
      </c>
      <c r="F8" s="20">
        <v>741</v>
      </c>
      <c r="G8" s="20">
        <v>786</v>
      </c>
      <c r="I8" s="20">
        <f>G8-F8</f>
        <v>45</v>
      </c>
      <c r="J8" s="25">
        <f>I8/F8</f>
        <v>6.0728744939271252E-2</v>
      </c>
    </row>
    <row r="9" spans="1:10" x14ac:dyDescent="0.2">
      <c r="A9" s="347"/>
      <c r="B9" s="348"/>
      <c r="C9" s="19">
        <v>2</v>
      </c>
      <c r="D9" s="40">
        <v>2</v>
      </c>
      <c r="E9" s="19" t="s">
        <v>178</v>
      </c>
      <c r="F9" s="20">
        <v>2225</v>
      </c>
      <c r="G9" s="20">
        <v>2263</v>
      </c>
      <c r="I9" s="20">
        <f t="shared" ref="I9:I27" si="0">G9-F9</f>
        <v>38</v>
      </c>
      <c r="J9" s="25">
        <f t="shared" ref="J9:J27" si="1">I9/F9</f>
        <v>1.707865168539326E-2</v>
      </c>
    </row>
    <row r="10" spans="1:10" x14ac:dyDescent="0.2">
      <c r="A10" s="348"/>
      <c r="B10" s="352" t="s">
        <v>261</v>
      </c>
      <c r="C10" s="353"/>
      <c r="D10" s="353"/>
      <c r="E10" s="354"/>
      <c r="F10" s="34">
        <v>2966</v>
      </c>
      <c r="G10" s="34">
        <v>3049</v>
      </c>
      <c r="I10" s="34">
        <f t="shared" si="0"/>
        <v>83</v>
      </c>
      <c r="J10" s="37">
        <f t="shared" si="1"/>
        <v>2.7983816587997302E-2</v>
      </c>
    </row>
    <row r="11" spans="1:10" x14ac:dyDescent="0.2">
      <c r="A11" s="343" t="s">
        <v>118</v>
      </c>
      <c r="B11" s="344"/>
      <c r="C11" s="344"/>
      <c r="D11" s="344"/>
      <c r="E11" s="345"/>
      <c r="F11" s="35">
        <v>2966</v>
      </c>
      <c r="G11" s="35">
        <v>3049</v>
      </c>
      <c r="I11" s="35">
        <f t="shared" si="0"/>
        <v>83</v>
      </c>
      <c r="J11" s="38">
        <f t="shared" si="1"/>
        <v>2.7983816587997302E-2</v>
      </c>
    </row>
    <row r="12" spans="1:10" x14ac:dyDescent="0.2">
      <c r="A12" s="346" t="s">
        <v>111</v>
      </c>
      <c r="B12" s="28" t="s">
        <v>12</v>
      </c>
      <c r="C12" s="19">
        <v>1</v>
      </c>
      <c r="D12" s="28">
        <v>1</v>
      </c>
      <c r="E12" s="19" t="s">
        <v>13</v>
      </c>
      <c r="F12" s="20">
        <v>6154</v>
      </c>
      <c r="G12" s="20">
        <v>6235</v>
      </c>
      <c r="I12" s="20">
        <f t="shared" si="0"/>
        <v>81</v>
      </c>
      <c r="J12" s="25">
        <f t="shared" si="1"/>
        <v>1.3162170945726357E-2</v>
      </c>
    </row>
    <row r="13" spans="1:10" x14ac:dyDescent="0.2">
      <c r="A13" s="347"/>
      <c r="B13" s="352" t="s">
        <v>262</v>
      </c>
      <c r="C13" s="353"/>
      <c r="D13" s="353"/>
      <c r="E13" s="354"/>
      <c r="F13" s="34">
        <v>6154</v>
      </c>
      <c r="G13" s="34">
        <v>6235</v>
      </c>
      <c r="I13" s="34">
        <f t="shared" si="0"/>
        <v>81</v>
      </c>
      <c r="J13" s="37">
        <f t="shared" si="1"/>
        <v>1.3162170945726357E-2</v>
      </c>
    </row>
    <row r="14" spans="1:10" x14ac:dyDescent="0.2">
      <c r="A14" s="347"/>
      <c r="B14" s="346" t="s">
        <v>10</v>
      </c>
      <c r="C14" s="349">
        <v>1</v>
      </c>
      <c r="D14" s="28">
        <v>2</v>
      </c>
      <c r="E14" s="19" t="s">
        <v>179</v>
      </c>
      <c r="F14" s="20">
        <v>3885</v>
      </c>
      <c r="G14" s="20">
        <v>3816</v>
      </c>
      <c r="I14" s="20">
        <f t="shared" si="0"/>
        <v>-69</v>
      </c>
      <c r="J14" s="25">
        <f t="shared" si="1"/>
        <v>-1.7760617760617759E-2</v>
      </c>
    </row>
    <row r="15" spans="1:10" x14ac:dyDescent="0.2">
      <c r="A15" s="347"/>
      <c r="B15" s="347"/>
      <c r="C15" s="350"/>
      <c r="D15" s="29"/>
      <c r="E15" s="19" t="s">
        <v>180</v>
      </c>
      <c r="F15" s="20">
        <v>136</v>
      </c>
      <c r="G15" s="20">
        <v>149</v>
      </c>
      <c r="I15" s="20">
        <f t="shared" si="0"/>
        <v>13</v>
      </c>
      <c r="J15" s="25">
        <f t="shared" si="1"/>
        <v>9.5588235294117641E-2</v>
      </c>
    </row>
    <row r="16" spans="1:10" x14ac:dyDescent="0.2">
      <c r="A16" s="347"/>
      <c r="B16" s="347"/>
      <c r="C16" s="351"/>
      <c r="D16" s="29"/>
      <c r="E16" s="19" t="s">
        <v>131</v>
      </c>
      <c r="F16" s="20">
        <v>5</v>
      </c>
      <c r="G16" s="20">
        <v>10</v>
      </c>
      <c r="I16" s="20">
        <f t="shared" si="0"/>
        <v>5</v>
      </c>
      <c r="J16" s="25">
        <f t="shared" si="1"/>
        <v>1</v>
      </c>
    </row>
    <row r="17" spans="1:10" x14ac:dyDescent="0.2">
      <c r="A17" s="347"/>
      <c r="B17" s="347"/>
      <c r="C17" s="349">
        <v>2</v>
      </c>
      <c r="D17" s="40">
        <v>2</v>
      </c>
      <c r="E17" s="19" t="s">
        <v>204</v>
      </c>
      <c r="F17" s="20">
        <v>3846</v>
      </c>
      <c r="G17" s="20">
        <v>3693</v>
      </c>
      <c r="I17" s="20">
        <f t="shared" si="0"/>
        <v>-153</v>
      </c>
      <c r="J17" s="25">
        <f t="shared" si="1"/>
        <v>-3.9781591263650544E-2</v>
      </c>
    </row>
    <row r="18" spans="1:10" x14ac:dyDescent="0.2">
      <c r="A18" s="347"/>
      <c r="B18" s="347"/>
      <c r="C18" s="350"/>
      <c r="D18" s="40"/>
      <c r="E18" s="19" t="s">
        <v>188</v>
      </c>
      <c r="F18" s="20">
        <v>136</v>
      </c>
      <c r="G18" s="20">
        <v>119</v>
      </c>
      <c r="I18" s="20">
        <f t="shared" si="0"/>
        <v>-17</v>
      </c>
      <c r="J18" s="25">
        <f t="shared" si="1"/>
        <v>-0.125</v>
      </c>
    </row>
    <row r="19" spans="1:10" x14ac:dyDescent="0.2">
      <c r="A19" s="347"/>
      <c r="B19" s="348"/>
      <c r="C19" s="351"/>
      <c r="D19" s="40"/>
      <c r="E19" s="19" t="s">
        <v>142</v>
      </c>
      <c r="F19" s="20">
        <v>10</v>
      </c>
      <c r="G19" s="20">
        <v>5</v>
      </c>
      <c r="I19" s="20">
        <f t="shared" si="0"/>
        <v>-5</v>
      </c>
      <c r="J19" s="25">
        <f t="shared" si="1"/>
        <v>-0.5</v>
      </c>
    </row>
    <row r="20" spans="1:10" x14ac:dyDescent="0.2">
      <c r="A20" s="347"/>
      <c r="B20" s="352" t="s">
        <v>103</v>
      </c>
      <c r="C20" s="353"/>
      <c r="D20" s="353"/>
      <c r="E20" s="354"/>
      <c r="F20" s="34">
        <v>8018</v>
      </c>
      <c r="G20" s="34">
        <v>7792</v>
      </c>
      <c r="I20" s="34">
        <f t="shared" si="0"/>
        <v>-226</v>
      </c>
      <c r="J20" s="37">
        <f t="shared" si="1"/>
        <v>-2.8186580194562234E-2</v>
      </c>
    </row>
    <row r="21" spans="1:10" x14ac:dyDescent="0.2">
      <c r="A21" s="347"/>
      <c r="B21" s="346" t="s">
        <v>175</v>
      </c>
      <c r="C21" s="19">
        <v>1</v>
      </c>
      <c r="D21" s="28">
        <v>2</v>
      </c>
      <c r="E21" s="19" t="s">
        <v>181</v>
      </c>
      <c r="F21" s="20">
        <v>1700</v>
      </c>
      <c r="G21" s="20">
        <v>1787</v>
      </c>
      <c r="I21" s="20">
        <f t="shared" si="0"/>
        <v>87</v>
      </c>
      <c r="J21" s="25">
        <f t="shared" si="1"/>
        <v>5.1176470588235295E-2</v>
      </c>
    </row>
    <row r="22" spans="1:10" x14ac:dyDescent="0.2">
      <c r="A22" s="347"/>
      <c r="B22" s="348"/>
      <c r="C22" s="19">
        <v>2</v>
      </c>
      <c r="D22" s="40">
        <v>2</v>
      </c>
      <c r="E22" s="19" t="s">
        <v>189</v>
      </c>
      <c r="F22" s="20">
        <v>1515</v>
      </c>
      <c r="G22" s="20">
        <v>1480</v>
      </c>
      <c r="I22" s="20">
        <f t="shared" si="0"/>
        <v>-35</v>
      </c>
      <c r="J22" s="25">
        <f t="shared" si="1"/>
        <v>-2.3102310231023101E-2</v>
      </c>
    </row>
    <row r="23" spans="1:10" x14ac:dyDescent="0.2">
      <c r="A23" s="348"/>
      <c r="B23" s="352" t="s">
        <v>176</v>
      </c>
      <c r="C23" s="353"/>
      <c r="D23" s="353"/>
      <c r="E23" s="354"/>
      <c r="F23" s="34">
        <v>3215</v>
      </c>
      <c r="G23" s="34">
        <v>3267</v>
      </c>
      <c r="I23" s="34">
        <f t="shared" si="0"/>
        <v>52</v>
      </c>
      <c r="J23" s="37">
        <f t="shared" si="1"/>
        <v>1.6174183514774496E-2</v>
      </c>
    </row>
    <row r="24" spans="1:10" ht="12.75" customHeight="1" x14ac:dyDescent="0.2">
      <c r="A24" s="343" t="s">
        <v>119</v>
      </c>
      <c r="B24" s="344"/>
      <c r="C24" s="344"/>
      <c r="D24" s="344"/>
      <c r="E24" s="345"/>
      <c r="F24" s="35">
        <v>17387</v>
      </c>
      <c r="G24" s="35">
        <v>17294</v>
      </c>
      <c r="I24" s="35">
        <f t="shared" si="0"/>
        <v>-93</v>
      </c>
      <c r="J24" s="38">
        <f t="shared" si="1"/>
        <v>-5.34882383389889E-3</v>
      </c>
    </row>
    <row r="25" spans="1:10" ht="12.75" customHeight="1" x14ac:dyDescent="0.2">
      <c r="A25" s="346" t="s">
        <v>110</v>
      </c>
      <c r="B25" s="346" t="s">
        <v>15</v>
      </c>
      <c r="C25" s="349">
        <v>1</v>
      </c>
      <c r="D25" s="346">
        <v>1</v>
      </c>
      <c r="E25" s="19" t="s">
        <v>152</v>
      </c>
      <c r="F25" s="20">
        <v>458</v>
      </c>
      <c r="G25" s="20">
        <v>494</v>
      </c>
      <c r="I25" s="20">
        <f t="shared" si="0"/>
        <v>36</v>
      </c>
      <c r="J25" s="25">
        <f t="shared" si="1"/>
        <v>7.8602620087336247E-2</v>
      </c>
    </row>
    <row r="26" spans="1:10" x14ac:dyDescent="0.2">
      <c r="A26" s="347"/>
      <c r="B26" s="347"/>
      <c r="C26" s="350"/>
      <c r="D26" s="347"/>
      <c r="E26" s="19" t="s">
        <v>153</v>
      </c>
      <c r="F26" s="20">
        <v>1057</v>
      </c>
      <c r="G26" s="20">
        <v>1059</v>
      </c>
      <c r="I26" s="20">
        <f t="shared" si="0"/>
        <v>2</v>
      </c>
      <c r="J26" s="25">
        <f t="shared" si="1"/>
        <v>1.8921475875118259E-3</v>
      </c>
    </row>
    <row r="27" spans="1:10" x14ac:dyDescent="0.2">
      <c r="A27" s="347"/>
      <c r="B27" s="347"/>
      <c r="C27" s="350"/>
      <c r="D27" s="347"/>
      <c r="E27" s="19" t="s">
        <v>207</v>
      </c>
      <c r="F27" s="20">
        <v>69</v>
      </c>
      <c r="G27" s="20">
        <v>70</v>
      </c>
      <c r="I27" s="20">
        <f t="shared" si="0"/>
        <v>1</v>
      </c>
      <c r="J27" s="25">
        <f t="shared" si="1"/>
        <v>1.4492753623188406E-2</v>
      </c>
    </row>
    <row r="28" spans="1:10" x14ac:dyDescent="0.2">
      <c r="A28" s="347"/>
      <c r="B28" s="347"/>
      <c r="C28" s="350"/>
      <c r="D28" s="347"/>
      <c r="E28" s="19" t="s">
        <v>154</v>
      </c>
      <c r="F28" s="20">
        <v>2516</v>
      </c>
      <c r="G28" s="20">
        <v>2452</v>
      </c>
      <c r="I28" s="20">
        <f t="shared" ref="I28:I91" si="2">G28-F28</f>
        <v>-64</v>
      </c>
      <c r="J28" s="25">
        <f t="shared" ref="J28:J91" si="3">I28/F28</f>
        <v>-2.5437201907790145E-2</v>
      </c>
    </row>
    <row r="29" spans="1:10" x14ac:dyDescent="0.2">
      <c r="A29" s="347"/>
      <c r="B29" s="347"/>
      <c r="C29" s="350"/>
      <c r="D29" s="347"/>
      <c r="E29" s="19" t="s">
        <v>155</v>
      </c>
      <c r="F29" s="20">
        <v>4186</v>
      </c>
      <c r="G29" s="20">
        <v>4242</v>
      </c>
      <c r="I29" s="20">
        <f t="shared" si="2"/>
        <v>56</v>
      </c>
      <c r="J29" s="25">
        <f t="shared" si="3"/>
        <v>1.3377926421404682E-2</v>
      </c>
    </row>
    <row r="30" spans="1:10" x14ac:dyDescent="0.2">
      <c r="A30" s="347"/>
      <c r="B30" s="347"/>
      <c r="C30" s="350"/>
      <c r="D30" s="347"/>
      <c r="E30" s="19" t="s">
        <v>17</v>
      </c>
      <c r="F30" s="20">
        <v>1572</v>
      </c>
      <c r="G30" s="20">
        <v>1660</v>
      </c>
      <c r="I30" s="20">
        <f t="shared" si="2"/>
        <v>88</v>
      </c>
      <c r="J30" s="25">
        <f t="shared" si="3"/>
        <v>5.5979643765903309E-2</v>
      </c>
    </row>
    <row r="31" spans="1:10" x14ac:dyDescent="0.2">
      <c r="A31" s="347"/>
      <c r="B31" s="348"/>
      <c r="C31" s="351"/>
      <c r="D31" s="348"/>
      <c r="E31" s="19" t="s">
        <v>83</v>
      </c>
      <c r="F31" s="20">
        <v>27</v>
      </c>
      <c r="G31" s="20">
        <v>31</v>
      </c>
      <c r="I31" s="20">
        <f t="shared" si="2"/>
        <v>4</v>
      </c>
      <c r="J31" s="25">
        <f t="shared" si="3"/>
        <v>0.14814814814814814</v>
      </c>
    </row>
    <row r="32" spans="1:10" x14ac:dyDescent="0.2">
      <c r="A32" s="347"/>
      <c r="B32" s="352" t="s">
        <v>104</v>
      </c>
      <c r="C32" s="353"/>
      <c r="D32" s="353"/>
      <c r="E32" s="354"/>
      <c r="F32" s="34">
        <v>9885</v>
      </c>
      <c r="G32" s="34">
        <v>10008</v>
      </c>
      <c r="I32" s="34">
        <f t="shared" si="2"/>
        <v>123</v>
      </c>
      <c r="J32" s="37">
        <f t="shared" si="3"/>
        <v>1.2443095599393019E-2</v>
      </c>
    </row>
    <row r="33" spans="1:10" x14ac:dyDescent="0.2">
      <c r="A33" s="347"/>
      <c r="B33" s="346" t="s">
        <v>263</v>
      </c>
      <c r="C33" s="349">
        <v>1</v>
      </c>
      <c r="D33" s="28">
        <v>2</v>
      </c>
      <c r="E33" s="19" t="s">
        <v>264</v>
      </c>
      <c r="F33" s="20"/>
      <c r="G33" s="20">
        <v>16</v>
      </c>
      <c r="I33" s="20">
        <f t="shared" si="2"/>
        <v>16</v>
      </c>
      <c r="J33" s="25" t="e">
        <f t="shared" si="3"/>
        <v>#DIV/0!</v>
      </c>
    </row>
    <row r="34" spans="1:10" x14ac:dyDescent="0.2">
      <c r="A34" s="347"/>
      <c r="B34" s="347"/>
      <c r="C34" s="350"/>
      <c r="D34" s="29"/>
      <c r="E34" s="19" t="s">
        <v>210</v>
      </c>
      <c r="F34" s="20">
        <v>16</v>
      </c>
      <c r="G34" s="20"/>
      <c r="I34" s="20">
        <f t="shared" si="2"/>
        <v>-16</v>
      </c>
      <c r="J34" s="25">
        <f t="shared" si="3"/>
        <v>-1</v>
      </c>
    </row>
    <row r="35" spans="1:10" x14ac:dyDescent="0.2">
      <c r="A35" s="347"/>
      <c r="B35" s="347"/>
      <c r="C35" s="350"/>
      <c r="D35" s="29"/>
      <c r="E35" s="19" t="s">
        <v>41</v>
      </c>
      <c r="F35" s="20">
        <v>96</v>
      </c>
      <c r="G35" s="20">
        <v>101</v>
      </c>
      <c r="I35" s="20">
        <f t="shared" si="2"/>
        <v>5</v>
      </c>
      <c r="J35" s="25">
        <f t="shared" si="3"/>
        <v>5.2083333333333336E-2</v>
      </c>
    </row>
    <row r="36" spans="1:10" x14ac:dyDescent="0.2">
      <c r="A36" s="347"/>
      <c r="B36" s="347"/>
      <c r="C36" s="351"/>
      <c r="D36" s="29"/>
      <c r="E36" s="19" t="s">
        <v>49</v>
      </c>
      <c r="F36" s="20">
        <v>16</v>
      </c>
      <c r="G36" s="20">
        <v>9</v>
      </c>
      <c r="I36" s="20">
        <f t="shared" si="2"/>
        <v>-7</v>
      </c>
      <c r="J36" s="25">
        <f t="shared" si="3"/>
        <v>-0.4375</v>
      </c>
    </row>
    <row r="37" spans="1:10" x14ac:dyDescent="0.2">
      <c r="A37" s="347"/>
      <c r="B37" s="347"/>
      <c r="C37" s="349">
        <v>2</v>
      </c>
      <c r="D37" s="40">
        <v>2</v>
      </c>
      <c r="E37" s="19" t="s">
        <v>211</v>
      </c>
      <c r="F37" s="20">
        <v>14</v>
      </c>
      <c r="G37" s="20">
        <v>15</v>
      </c>
      <c r="I37" s="20">
        <f t="shared" si="2"/>
        <v>1</v>
      </c>
      <c r="J37" s="25">
        <f t="shared" si="3"/>
        <v>7.1428571428571425E-2</v>
      </c>
    </row>
    <row r="38" spans="1:10" x14ac:dyDescent="0.2">
      <c r="A38" s="347"/>
      <c r="B38" s="347"/>
      <c r="C38" s="350"/>
      <c r="D38" s="40"/>
      <c r="E38" s="19" t="s">
        <v>42</v>
      </c>
      <c r="F38" s="20">
        <v>75</v>
      </c>
      <c r="G38" s="20">
        <v>77</v>
      </c>
      <c r="I38" s="20">
        <f t="shared" si="2"/>
        <v>2</v>
      </c>
      <c r="J38" s="25">
        <f t="shared" si="3"/>
        <v>2.6666666666666668E-2</v>
      </c>
    </row>
    <row r="39" spans="1:10" x14ac:dyDescent="0.2">
      <c r="A39" s="347"/>
      <c r="B39" s="348"/>
      <c r="C39" s="351"/>
      <c r="D39" s="40"/>
      <c r="E39" s="19" t="s">
        <v>51</v>
      </c>
      <c r="F39" s="20">
        <v>8</v>
      </c>
      <c r="G39" s="20">
        <v>11</v>
      </c>
      <c r="I39" s="20">
        <f t="shared" si="2"/>
        <v>3</v>
      </c>
      <c r="J39" s="25">
        <f t="shared" si="3"/>
        <v>0.375</v>
      </c>
    </row>
    <row r="40" spans="1:10" x14ac:dyDescent="0.2">
      <c r="A40" s="347"/>
      <c r="B40" s="352" t="s">
        <v>266</v>
      </c>
      <c r="C40" s="353"/>
      <c r="D40" s="353"/>
      <c r="E40" s="354"/>
      <c r="F40" s="34">
        <v>225</v>
      </c>
      <c r="G40" s="34">
        <v>229</v>
      </c>
      <c r="I40" s="34">
        <f t="shared" si="2"/>
        <v>4</v>
      </c>
      <c r="J40" s="37">
        <f t="shared" si="3"/>
        <v>1.7777777777777778E-2</v>
      </c>
    </row>
    <row r="41" spans="1:10" x14ac:dyDescent="0.2">
      <c r="A41" s="347"/>
      <c r="B41" s="346" t="s">
        <v>267</v>
      </c>
      <c r="C41" s="349">
        <v>1</v>
      </c>
      <c r="D41" s="28">
        <v>2</v>
      </c>
      <c r="E41" s="19" t="s">
        <v>156</v>
      </c>
      <c r="F41" s="20">
        <v>48</v>
      </c>
      <c r="G41" s="20">
        <v>58</v>
      </c>
      <c r="I41" s="20">
        <f t="shared" si="2"/>
        <v>10</v>
      </c>
      <c r="J41" s="25">
        <f t="shared" si="3"/>
        <v>0.20833333333333334</v>
      </c>
    </row>
    <row r="42" spans="1:10" x14ac:dyDescent="0.2">
      <c r="A42" s="347"/>
      <c r="B42" s="347"/>
      <c r="C42" s="350"/>
      <c r="D42" s="29"/>
      <c r="E42" s="19" t="s">
        <v>126</v>
      </c>
      <c r="F42" s="20">
        <v>308</v>
      </c>
      <c r="G42" s="20">
        <v>343</v>
      </c>
      <c r="I42" s="20">
        <f t="shared" si="2"/>
        <v>35</v>
      </c>
      <c r="J42" s="25">
        <f t="shared" si="3"/>
        <v>0.11363636363636363</v>
      </c>
    </row>
    <row r="43" spans="1:10" x14ac:dyDescent="0.2">
      <c r="A43" s="347"/>
      <c r="B43" s="347"/>
      <c r="C43" s="350"/>
      <c r="D43" s="29"/>
      <c r="E43" s="19" t="s">
        <v>127</v>
      </c>
      <c r="F43" s="20">
        <v>24</v>
      </c>
      <c r="G43" s="20">
        <v>23</v>
      </c>
      <c r="I43" s="20">
        <f t="shared" si="2"/>
        <v>-1</v>
      </c>
      <c r="J43" s="25">
        <f t="shared" si="3"/>
        <v>-4.1666666666666664E-2</v>
      </c>
    </row>
    <row r="44" spans="1:10" x14ac:dyDescent="0.2">
      <c r="A44" s="347"/>
      <c r="B44" s="347"/>
      <c r="C44" s="350"/>
      <c r="D44" s="29"/>
      <c r="E44" s="19" t="s">
        <v>128</v>
      </c>
      <c r="F44" s="20">
        <v>293</v>
      </c>
      <c r="G44" s="20">
        <v>275</v>
      </c>
      <c r="I44" s="20">
        <f t="shared" si="2"/>
        <v>-18</v>
      </c>
      <c r="J44" s="25">
        <f t="shared" si="3"/>
        <v>-6.1433447098976107E-2</v>
      </c>
    </row>
    <row r="45" spans="1:10" x14ac:dyDescent="0.2">
      <c r="A45" s="347"/>
      <c r="B45" s="347"/>
      <c r="C45" s="350"/>
      <c r="D45" s="29"/>
      <c r="E45" s="19" t="s">
        <v>134</v>
      </c>
      <c r="F45" s="20">
        <v>86</v>
      </c>
      <c r="G45" s="20">
        <v>90</v>
      </c>
      <c r="I45" s="20">
        <f t="shared" si="2"/>
        <v>4</v>
      </c>
      <c r="J45" s="25">
        <f t="shared" si="3"/>
        <v>4.6511627906976744E-2</v>
      </c>
    </row>
    <row r="46" spans="1:10" x14ac:dyDescent="0.2">
      <c r="A46" s="347"/>
      <c r="B46" s="347"/>
      <c r="C46" s="350"/>
      <c r="D46" s="29"/>
      <c r="E46" s="19" t="s">
        <v>129</v>
      </c>
      <c r="F46" s="20">
        <v>679</v>
      </c>
      <c r="G46" s="20">
        <v>654</v>
      </c>
      <c r="I46" s="20">
        <f t="shared" si="2"/>
        <v>-25</v>
      </c>
      <c r="J46" s="25">
        <f t="shared" si="3"/>
        <v>-3.6818851251840944E-2</v>
      </c>
    </row>
    <row r="47" spans="1:10" x14ac:dyDescent="0.2">
      <c r="A47" s="347"/>
      <c r="B47" s="347"/>
      <c r="C47" s="351"/>
      <c r="D47" s="29"/>
      <c r="E47" s="19" t="s">
        <v>158</v>
      </c>
      <c r="F47" s="20">
        <v>30</v>
      </c>
      <c r="G47" s="20">
        <v>23</v>
      </c>
      <c r="I47" s="20">
        <f t="shared" si="2"/>
        <v>-7</v>
      </c>
      <c r="J47" s="25">
        <f t="shared" si="3"/>
        <v>-0.23333333333333334</v>
      </c>
    </row>
    <row r="48" spans="1:10" x14ac:dyDescent="0.2">
      <c r="A48" s="347"/>
      <c r="B48" s="347"/>
      <c r="C48" s="349">
        <v>2</v>
      </c>
      <c r="D48" s="40">
        <v>2</v>
      </c>
      <c r="E48" s="19" t="s">
        <v>159</v>
      </c>
      <c r="F48" s="20">
        <v>46</v>
      </c>
      <c r="G48" s="20">
        <v>38</v>
      </c>
      <c r="I48" s="20">
        <f t="shared" si="2"/>
        <v>-8</v>
      </c>
      <c r="J48" s="25">
        <f t="shared" si="3"/>
        <v>-0.17391304347826086</v>
      </c>
    </row>
    <row r="49" spans="1:10" x14ac:dyDescent="0.2">
      <c r="A49" s="347"/>
      <c r="B49" s="347"/>
      <c r="C49" s="350"/>
      <c r="D49" s="40"/>
      <c r="E49" s="19" t="s">
        <v>135</v>
      </c>
      <c r="F49" s="20">
        <v>231</v>
      </c>
      <c r="G49" s="20">
        <v>252</v>
      </c>
      <c r="I49" s="20">
        <f t="shared" si="2"/>
        <v>21</v>
      </c>
      <c r="J49" s="25">
        <f t="shared" si="3"/>
        <v>9.0909090909090912E-2</v>
      </c>
    </row>
    <row r="50" spans="1:10" x14ac:dyDescent="0.2">
      <c r="A50" s="347"/>
      <c r="B50" s="347"/>
      <c r="C50" s="350"/>
      <c r="D50" s="40"/>
      <c r="E50" s="19" t="s">
        <v>136</v>
      </c>
      <c r="F50" s="20">
        <v>21</v>
      </c>
      <c r="G50" s="20">
        <v>18</v>
      </c>
      <c r="I50" s="20">
        <f t="shared" si="2"/>
        <v>-3</v>
      </c>
      <c r="J50" s="25">
        <f t="shared" si="3"/>
        <v>-0.14285714285714285</v>
      </c>
    </row>
    <row r="51" spans="1:10" x14ac:dyDescent="0.2">
      <c r="A51" s="347"/>
      <c r="B51" s="347"/>
      <c r="C51" s="350"/>
      <c r="D51" s="40"/>
      <c r="E51" s="19" t="s">
        <v>137</v>
      </c>
      <c r="F51" s="20">
        <v>203</v>
      </c>
      <c r="G51" s="20">
        <v>204</v>
      </c>
      <c r="I51" s="20">
        <f t="shared" si="2"/>
        <v>1</v>
      </c>
      <c r="J51" s="25">
        <f t="shared" si="3"/>
        <v>4.9261083743842365E-3</v>
      </c>
    </row>
    <row r="52" spans="1:10" x14ac:dyDescent="0.2">
      <c r="A52" s="347"/>
      <c r="B52" s="347"/>
      <c r="C52" s="350"/>
      <c r="D52" s="40"/>
      <c r="E52" s="19" t="s">
        <v>162</v>
      </c>
      <c r="F52" s="20">
        <v>73</v>
      </c>
      <c r="G52" s="20">
        <v>71</v>
      </c>
      <c r="I52" s="20">
        <f t="shared" si="2"/>
        <v>-2</v>
      </c>
      <c r="J52" s="25">
        <f t="shared" si="3"/>
        <v>-2.7397260273972601E-2</v>
      </c>
    </row>
    <row r="53" spans="1:10" x14ac:dyDescent="0.2">
      <c r="A53" s="347"/>
      <c r="B53" s="347"/>
      <c r="C53" s="350"/>
      <c r="D53" s="40"/>
      <c r="E53" s="19" t="s">
        <v>138</v>
      </c>
      <c r="F53" s="20">
        <v>495</v>
      </c>
      <c r="G53" s="20">
        <v>516</v>
      </c>
      <c r="I53" s="20">
        <f t="shared" si="2"/>
        <v>21</v>
      </c>
      <c r="J53" s="25">
        <f t="shared" si="3"/>
        <v>4.2424242424242427E-2</v>
      </c>
    </row>
    <row r="54" spans="1:10" x14ac:dyDescent="0.2">
      <c r="A54" s="347"/>
      <c r="B54" s="348"/>
      <c r="C54" s="351"/>
      <c r="D54" s="40"/>
      <c r="E54" s="19" t="s">
        <v>161</v>
      </c>
      <c r="F54" s="20">
        <v>16</v>
      </c>
      <c r="G54" s="20">
        <v>16</v>
      </c>
      <c r="I54" s="20">
        <f t="shared" si="2"/>
        <v>0</v>
      </c>
      <c r="J54" s="25">
        <f t="shared" si="3"/>
        <v>0</v>
      </c>
    </row>
    <row r="55" spans="1:10" x14ac:dyDescent="0.2">
      <c r="A55" s="347"/>
      <c r="B55" s="352" t="s">
        <v>268</v>
      </c>
      <c r="C55" s="353"/>
      <c r="D55" s="353"/>
      <c r="E55" s="354"/>
      <c r="F55" s="34">
        <v>2553</v>
      </c>
      <c r="G55" s="34">
        <v>2581</v>
      </c>
      <c r="I55" s="34">
        <f t="shared" si="2"/>
        <v>28</v>
      </c>
      <c r="J55" s="37">
        <f t="shared" si="3"/>
        <v>1.0967489228358794E-2</v>
      </c>
    </row>
    <row r="56" spans="1:10" x14ac:dyDescent="0.2">
      <c r="A56" s="347"/>
      <c r="B56" s="346" t="s">
        <v>6</v>
      </c>
      <c r="C56" s="349">
        <v>1</v>
      </c>
      <c r="D56" s="28">
        <v>2</v>
      </c>
      <c r="E56" s="19" t="s">
        <v>269</v>
      </c>
      <c r="F56" s="20"/>
      <c r="G56" s="20">
        <v>133</v>
      </c>
      <c r="I56" s="20">
        <f t="shared" si="2"/>
        <v>133</v>
      </c>
      <c r="J56" s="25" t="e">
        <f t="shared" si="3"/>
        <v>#DIV/0!</v>
      </c>
    </row>
    <row r="57" spans="1:10" x14ac:dyDescent="0.2">
      <c r="A57" s="347"/>
      <c r="B57" s="347"/>
      <c r="C57" s="350"/>
      <c r="D57" s="29"/>
      <c r="E57" s="19" t="s">
        <v>270</v>
      </c>
      <c r="F57" s="20"/>
      <c r="G57" s="20">
        <v>1</v>
      </c>
      <c r="I57" s="20">
        <f t="shared" si="2"/>
        <v>1</v>
      </c>
      <c r="J57" s="25" t="e">
        <f t="shared" si="3"/>
        <v>#DIV/0!</v>
      </c>
    </row>
    <row r="58" spans="1:10" x14ac:dyDescent="0.2">
      <c r="A58" s="347"/>
      <c r="B58" s="347"/>
      <c r="C58" s="350"/>
      <c r="D58" s="29"/>
      <c r="E58" s="19" t="s">
        <v>271</v>
      </c>
      <c r="F58" s="20"/>
      <c r="G58" s="20">
        <v>205</v>
      </c>
      <c r="I58" s="20">
        <f t="shared" si="2"/>
        <v>205</v>
      </c>
      <c r="J58" s="25" t="e">
        <f t="shared" si="3"/>
        <v>#DIV/0!</v>
      </c>
    </row>
    <row r="59" spans="1:10" x14ac:dyDescent="0.2">
      <c r="A59" s="347"/>
      <c r="B59" s="347"/>
      <c r="C59" s="350"/>
      <c r="D59" s="29"/>
      <c r="E59" s="19" t="s">
        <v>28</v>
      </c>
      <c r="F59" s="20">
        <v>271</v>
      </c>
      <c r="G59" s="20">
        <v>272</v>
      </c>
      <c r="I59" s="20">
        <f t="shared" si="2"/>
        <v>1</v>
      </c>
      <c r="J59" s="25">
        <f t="shared" si="3"/>
        <v>3.6900369003690036E-3</v>
      </c>
    </row>
    <row r="60" spans="1:10" x14ac:dyDescent="0.2">
      <c r="A60" s="347"/>
      <c r="B60" s="347"/>
      <c r="C60" s="350"/>
      <c r="D60" s="29"/>
      <c r="E60" s="19" t="s">
        <v>60</v>
      </c>
      <c r="F60" s="20">
        <v>1195</v>
      </c>
      <c r="G60" s="20">
        <v>1168</v>
      </c>
      <c r="I60" s="20">
        <f t="shared" si="2"/>
        <v>-27</v>
      </c>
      <c r="J60" s="25">
        <f t="shared" si="3"/>
        <v>-2.2594142259414227E-2</v>
      </c>
    </row>
    <row r="61" spans="1:10" x14ac:dyDescent="0.2">
      <c r="A61" s="347"/>
      <c r="B61" s="347"/>
      <c r="C61" s="350"/>
      <c r="D61" s="29"/>
      <c r="E61" s="19" t="s">
        <v>65</v>
      </c>
      <c r="F61" s="20">
        <v>164</v>
      </c>
      <c r="G61" s="20"/>
      <c r="I61" s="20">
        <f t="shared" si="2"/>
        <v>-164</v>
      </c>
      <c r="J61" s="25">
        <f t="shared" si="3"/>
        <v>-1</v>
      </c>
    </row>
    <row r="62" spans="1:10" x14ac:dyDescent="0.2">
      <c r="A62" s="347"/>
      <c r="B62" s="347"/>
      <c r="C62" s="350"/>
      <c r="D62" s="29"/>
      <c r="E62" s="19" t="s">
        <v>92</v>
      </c>
      <c r="F62" s="20">
        <v>395</v>
      </c>
      <c r="G62" s="20">
        <v>399</v>
      </c>
      <c r="I62" s="20">
        <f t="shared" si="2"/>
        <v>4</v>
      </c>
      <c r="J62" s="25">
        <f t="shared" si="3"/>
        <v>1.0126582278481013E-2</v>
      </c>
    </row>
    <row r="63" spans="1:10" x14ac:dyDescent="0.2">
      <c r="A63" s="347"/>
      <c r="B63" s="347"/>
      <c r="C63" s="350"/>
      <c r="D63" s="29"/>
      <c r="E63" s="19" t="s">
        <v>73</v>
      </c>
      <c r="F63" s="20">
        <v>104</v>
      </c>
      <c r="G63" s="20"/>
      <c r="I63" s="20">
        <f t="shared" si="2"/>
        <v>-104</v>
      </c>
      <c r="J63" s="25">
        <f t="shared" si="3"/>
        <v>-1</v>
      </c>
    </row>
    <row r="64" spans="1:10" x14ac:dyDescent="0.2">
      <c r="A64" s="347"/>
      <c r="B64" s="347"/>
      <c r="C64" s="350"/>
      <c r="D64" s="29"/>
      <c r="E64" s="19" t="s">
        <v>163</v>
      </c>
      <c r="F64" s="20">
        <v>2186</v>
      </c>
      <c r="G64" s="20">
        <v>2171</v>
      </c>
      <c r="I64" s="20">
        <f t="shared" si="2"/>
        <v>-15</v>
      </c>
      <c r="J64" s="25">
        <f t="shared" si="3"/>
        <v>-6.861848124428179E-3</v>
      </c>
    </row>
    <row r="65" spans="1:10" x14ac:dyDescent="0.2">
      <c r="A65" s="347"/>
      <c r="B65" s="347"/>
      <c r="C65" s="350"/>
      <c r="D65" s="29"/>
      <c r="E65" s="19" t="s">
        <v>164</v>
      </c>
      <c r="F65" s="20">
        <v>206</v>
      </c>
      <c r="G65" s="20">
        <v>208</v>
      </c>
      <c r="I65" s="20">
        <f t="shared" si="2"/>
        <v>2</v>
      </c>
      <c r="J65" s="25">
        <f t="shared" si="3"/>
        <v>9.7087378640776691E-3</v>
      </c>
    </row>
    <row r="66" spans="1:10" x14ac:dyDescent="0.2">
      <c r="A66" s="347"/>
      <c r="B66" s="347"/>
      <c r="C66" s="350"/>
      <c r="D66" s="29"/>
      <c r="E66" s="19" t="s">
        <v>214</v>
      </c>
      <c r="F66" s="20">
        <v>83</v>
      </c>
      <c r="G66" s="20">
        <v>99</v>
      </c>
      <c r="I66" s="20">
        <f t="shared" si="2"/>
        <v>16</v>
      </c>
      <c r="J66" s="25">
        <f t="shared" si="3"/>
        <v>0.19277108433734941</v>
      </c>
    </row>
    <row r="67" spans="1:10" x14ac:dyDescent="0.2">
      <c r="A67" s="347"/>
      <c r="B67" s="347"/>
      <c r="C67" s="350"/>
      <c r="D67" s="29"/>
      <c r="E67" s="19" t="s">
        <v>183</v>
      </c>
      <c r="F67" s="20">
        <v>459</v>
      </c>
      <c r="G67" s="20">
        <v>373</v>
      </c>
      <c r="I67" s="20">
        <f t="shared" si="2"/>
        <v>-86</v>
      </c>
      <c r="J67" s="25">
        <f t="shared" si="3"/>
        <v>-0.18736383442265794</v>
      </c>
    </row>
    <row r="68" spans="1:10" x14ac:dyDescent="0.2">
      <c r="A68" s="347"/>
      <c r="B68" s="347"/>
      <c r="C68" s="350"/>
      <c r="D68" s="29"/>
      <c r="E68" s="19" t="s">
        <v>78</v>
      </c>
      <c r="F68" s="20">
        <v>172</v>
      </c>
      <c r="G68" s="20">
        <v>170</v>
      </c>
      <c r="I68" s="20">
        <f t="shared" si="2"/>
        <v>-2</v>
      </c>
      <c r="J68" s="25">
        <f t="shared" si="3"/>
        <v>-1.1627906976744186E-2</v>
      </c>
    </row>
    <row r="69" spans="1:10" x14ac:dyDescent="0.2">
      <c r="A69" s="347"/>
      <c r="B69" s="347"/>
      <c r="C69" s="350"/>
      <c r="D69" s="29"/>
      <c r="E69" s="19" t="s">
        <v>16</v>
      </c>
      <c r="F69" s="20">
        <v>782</v>
      </c>
      <c r="G69" s="20">
        <v>778</v>
      </c>
      <c r="I69" s="20">
        <f t="shared" si="2"/>
        <v>-4</v>
      </c>
      <c r="J69" s="25">
        <f t="shared" si="3"/>
        <v>-5.1150895140664966E-3</v>
      </c>
    </row>
    <row r="70" spans="1:10" x14ac:dyDescent="0.2">
      <c r="A70" s="347"/>
      <c r="B70" s="347"/>
      <c r="C70" s="350"/>
      <c r="D70" s="29"/>
      <c r="E70" s="19" t="s">
        <v>61</v>
      </c>
      <c r="F70" s="20">
        <v>221</v>
      </c>
      <c r="G70" s="20">
        <v>204</v>
      </c>
      <c r="I70" s="20">
        <f t="shared" si="2"/>
        <v>-17</v>
      </c>
      <c r="J70" s="25">
        <f t="shared" si="3"/>
        <v>-7.6923076923076927E-2</v>
      </c>
    </row>
    <row r="71" spans="1:10" x14ac:dyDescent="0.2">
      <c r="A71" s="347"/>
      <c r="B71" s="347"/>
      <c r="C71" s="350"/>
      <c r="D71" s="29"/>
      <c r="E71" s="19" t="s">
        <v>43</v>
      </c>
      <c r="F71" s="20">
        <v>59</v>
      </c>
      <c r="G71" s="20">
        <v>51</v>
      </c>
      <c r="I71" s="20">
        <f t="shared" si="2"/>
        <v>-8</v>
      </c>
      <c r="J71" s="25">
        <f t="shared" si="3"/>
        <v>-0.13559322033898305</v>
      </c>
    </row>
    <row r="72" spans="1:10" x14ac:dyDescent="0.2">
      <c r="A72" s="347"/>
      <c r="B72" s="347"/>
      <c r="C72" s="350"/>
      <c r="D72" s="29"/>
      <c r="E72" s="19" t="s">
        <v>47</v>
      </c>
      <c r="F72" s="20">
        <v>4</v>
      </c>
      <c r="G72" s="20">
        <v>5</v>
      </c>
      <c r="I72" s="20">
        <f t="shared" si="2"/>
        <v>1</v>
      </c>
      <c r="J72" s="25">
        <f t="shared" si="3"/>
        <v>0.25</v>
      </c>
    </row>
    <row r="73" spans="1:10" x14ac:dyDescent="0.2">
      <c r="A73" s="347"/>
      <c r="B73" s="347"/>
      <c r="C73" s="350"/>
      <c r="D73" s="29"/>
      <c r="E73" s="19" t="s">
        <v>216</v>
      </c>
      <c r="F73" s="20">
        <v>19</v>
      </c>
      <c r="G73" s="20">
        <v>17</v>
      </c>
      <c r="I73" s="20">
        <f t="shared" si="2"/>
        <v>-2</v>
      </c>
      <c r="J73" s="25">
        <f t="shared" si="3"/>
        <v>-0.10526315789473684</v>
      </c>
    </row>
    <row r="74" spans="1:10" x14ac:dyDescent="0.2">
      <c r="A74" s="347"/>
      <c r="B74" s="347"/>
      <c r="C74" s="350"/>
      <c r="D74" s="29"/>
      <c r="E74" s="19" t="s">
        <v>219</v>
      </c>
      <c r="F74" s="20">
        <v>1479</v>
      </c>
      <c r="G74" s="20">
        <v>1601</v>
      </c>
      <c r="I74" s="20">
        <f t="shared" si="2"/>
        <v>122</v>
      </c>
      <c r="J74" s="25">
        <f t="shared" si="3"/>
        <v>8.2488167680865448E-2</v>
      </c>
    </row>
    <row r="75" spans="1:10" x14ac:dyDescent="0.2">
      <c r="A75" s="347"/>
      <c r="B75" s="347"/>
      <c r="C75" s="350"/>
      <c r="D75" s="29"/>
      <c r="E75" s="19" t="s">
        <v>89</v>
      </c>
      <c r="F75" s="20">
        <v>34</v>
      </c>
      <c r="G75" s="20"/>
      <c r="I75" s="20">
        <f t="shared" si="2"/>
        <v>-34</v>
      </c>
      <c r="J75" s="25">
        <f t="shared" si="3"/>
        <v>-1</v>
      </c>
    </row>
    <row r="76" spans="1:10" x14ac:dyDescent="0.2">
      <c r="A76" s="347"/>
      <c r="B76" s="347"/>
      <c r="C76" s="350"/>
      <c r="D76" s="29"/>
      <c r="E76" s="19" t="s">
        <v>220</v>
      </c>
      <c r="F76" s="20">
        <v>348</v>
      </c>
      <c r="G76" s="20">
        <v>347</v>
      </c>
      <c r="I76" s="20">
        <f t="shared" si="2"/>
        <v>-1</v>
      </c>
      <c r="J76" s="25">
        <f t="shared" si="3"/>
        <v>-2.8735632183908046E-3</v>
      </c>
    </row>
    <row r="77" spans="1:10" x14ac:dyDescent="0.2">
      <c r="A77" s="347"/>
      <c r="B77" s="347"/>
      <c r="C77" s="350"/>
      <c r="D77" s="29"/>
      <c r="E77" s="19" t="s">
        <v>221</v>
      </c>
      <c r="F77" s="20">
        <v>205</v>
      </c>
      <c r="G77" s="20">
        <v>222</v>
      </c>
      <c r="I77" s="20">
        <f t="shared" si="2"/>
        <v>17</v>
      </c>
      <c r="J77" s="25">
        <f t="shared" si="3"/>
        <v>8.2926829268292687E-2</v>
      </c>
    </row>
    <row r="78" spans="1:10" x14ac:dyDescent="0.2">
      <c r="A78" s="347"/>
      <c r="B78" s="347"/>
      <c r="C78" s="350"/>
      <c r="D78" s="29"/>
      <c r="E78" s="19" t="s">
        <v>22</v>
      </c>
      <c r="F78" s="20">
        <v>343</v>
      </c>
      <c r="G78" s="20">
        <v>330</v>
      </c>
      <c r="I78" s="20">
        <f t="shared" si="2"/>
        <v>-13</v>
      </c>
      <c r="J78" s="25">
        <f t="shared" si="3"/>
        <v>-3.7900874635568516E-2</v>
      </c>
    </row>
    <row r="79" spans="1:10" x14ac:dyDescent="0.2">
      <c r="A79" s="347"/>
      <c r="B79" s="347"/>
      <c r="C79" s="351"/>
      <c r="D79" s="29"/>
      <c r="E79" s="19" t="s">
        <v>95</v>
      </c>
      <c r="F79" s="20">
        <v>30</v>
      </c>
      <c r="G79" s="20">
        <v>24</v>
      </c>
      <c r="I79" s="20">
        <f t="shared" si="2"/>
        <v>-6</v>
      </c>
      <c r="J79" s="25">
        <f t="shared" si="3"/>
        <v>-0.2</v>
      </c>
    </row>
    <row r="80" spans="1:10" x14ac:dyDescent="0.2">
      <c r="A80" s="347"/>
      <c r="B80" s="347"/>
      <c r="C80" s="349">
        <v>2</v>
      </c>
      <c r="D80" s="40">
        <v>2</v>
      </c>
      <c r="E80" s="19" t="s">
        <v>29</v>
      </c>
      <c r="F80" s="20">
        <v>228</v>
      </c>
      <c r="G80" s="20">
        <v>257</v>
      </c>
      <c r="I80" s="20">
        <f t="shared" si="2"/>
        <v>29</v>
      </c>
      <c r="J80" s="25">
        <f t="shared" si="3"/>
        <v>0.12719298245614036</v>
      </c>
    </row>
    <row r="81" spans="1:10" x14ac:dyDescent="0.2">
      <c r="A81" s="347"/>
      <c r="B81" s="347"/>
      <c r="C81" s="350"/>
      <c r="D81" s="40"/>
      <c r="E81" s="19" t="s">
        <v>74</v>
      </c>
      <c r="F81" s="20">
        <v>1087</v>
      </c>
      <c r="G81" s="20">
        <v>1090</v>
      </c>
      <c r="I81" s="20">
        <f t="shared" si="2"/>
        <v>3</v>
      </c>
      <c r="J81" s="25">
        <f t="shared" si="3"/>
        <v>2.7598896044158236E-3</v>
      </c>
    </row>
    <row r="82" spans="1:10" x14ac:dyDescent="0.2">
      <c r="A82" s="347"/>
      <c r="B82" s="347"/>
      <c r="C82" s="350"/>
      <c r="D82" s="40"/>
      <c r="E82" s="19" t="s">
        <v>80</v>
      </c>
      <c r="F82" s="20">
        <v>150</v>
      </c>
      <c r="G82" s="20">
        <v>152</v>
      </c>
      <c r="I82" s="20">
        <f t="shared" si="2"/>
        <v>2</v>
      </c>
      <c r="J82" s="25">
        <f t="shared" si="3"/>
        <v>1.3333333333333334E-2</v>
      </c>
    </row>
    <row r="83" spans="1:10" x14ac:dyDescent="0.2">
      <c r="A83" s="347"/>
      <c r="B83" s="347"/>
      <c r="C83" s="350"/>
      <c r="D83" s="40"/>
      <c r="E83" s="19" t="s">
        <v>114</v>
      </c>
      <c r="F83" s="20">
        <v>353</v>
      </c>
      <c r="G83" s="20">
        <v>360</v>
      </c>
      <c r="I83" s="20">
        <f t="shared" si="2"/>
        <v>7</v>
      </c>
      <c r="J83" s="25">
        <f t="shared" si="3"/>
        <v>1.9830028328611898E-2</v>
      </c>
    </row>
    <row r="84" spans="1:10" x14ac:dyDescent="0.2">
      <c r="A84" s="347"/>
      <c r="B84" s="347"/>
      <c r="C84" s="350"/>
      <c r="D84" s="40"/>
      <c r="E84" s="19" t="s">
        <v>90</v>
      </c>
      <c r="F84" s="20">
        <v>102</v>
      </c>
      <c r="G84" s="20">
        <v>101</v>
      </c>
      <c r="I84" s="20">
        <f t="shared" si="2"/>
        <v>-1</v>
      </c>
      <c r="J84" s="25">
        <f t="shared" si="3"/>
        <v>-9.8039215686274508E-3</v>
      </c>
    </row>
    <row r="85" spans="1:10" x14ac:dyDescent="0.2">
      <c r="A85" s="347"/>
      <c r="B85" s="347"/>
      <c r="C85" s="350"/>
      <c r="D85" s="40"/>
      <c r="E85" s="19" t="s">
        <v>165</v>
      </c>
      <c r="F85" s="20">
        <v>2016</v>
      </c>
      <c r="G85" s="20">
        <v>2076</v>
      </c>
      <c r="I85" s="20">
        <f t="shared" si="2"/>
        <v>60</v>
      </c>
      <c r="J85" s="25">
        <f t="shared" si="3"/>
        <v>2.976190476190476E-2</v>
      </c>
    </row>
    <row r="86" spans="1:10" x14ac:dyDescent="0.2">
      <c r="A86" s="347"/>
      <c r="B86" s="347"/>
      <c r="C86" s="350"/>
      <c r="D86" s="40"/>
      <c r="E86" s="19" t="s">
        <v>166</v>
      </c>
      <c r="F86" s="20">
        <v>213</v>
      </c>
      <c r="G86" s="20">
        <v>198</v>
      </c>
      <c r="I86" s="20">
        <f t="shared" si="2"/>
        <v>-15</v>
      </c>
      <c r="J86" s="25">
        <f t="shared" si="3"/>
        <v>-7.0422535211267609E-2</v>
      </c>
    </row>
    <row r="87" spans="1:10" x14ac:dyDescent="0.2">
      <c r="A87" s="347"/>
      <c r="B87" s="347"/>
      <c r="C87" s="350"/>
      <c r="D87" s="40"/>
      <c r="E87" s="19" t="s">
        <v>273</v>
      </c>
      <c r="F87" s="20"/>
      <c r="G87" s="20">
        <v>85</v>
      </c>
      <c r="I87" s="20">
        <f t="shared" si="2"/>
        <v>85</v>
      </c>
      <c r="J87" s="25" t="e">
        <f t="shared" si="3"/>
        <v>#DIV/0!</v>
      </c>
    </row>
    <row r="88" spans="1:10" x14ac:dyDescent="0.2">
      <c r="A88" s="347"/>
      <c r="B88" s="347"/>
      <c r="C88" s="350"/>
      <c r="D88" s="40"/>
      <c r="E88" s="19" t="s">
        <v>224</v>
      </c>
      <c r="F88" s="20">
        <v>368</v>
      </c>
      <c r="G88" s="20">
        <v>404</v>
      </c>
      <c r="I88" s="20">
        <f t="shared" si="2"/>
        <v>36</v>
      </c>
      <c r="J88" s="25">
        <f t="shared" si="3"/>
        <v>9.7826086956521743E-2</v>
      </c>
    </row>
    <row r="89" spans="1:10" x14ac:dyDescent="0.2">
      <c r="A89" s="347"/>
      <c r="B89" s="347"/>
      <c r="C89" s="350"/>
      <c r="D89" s="40"/>
      <c r="E89" s="19" t="s">
        <v>93</v>
      </c>
      <c r="F89" s="20">
        <v>167</v>
      </c>
      <c r="G89" s="20">
        <v>154</v>
      </c>
      <c r="I89" s="20">
        <f t="shared" si="2"/>
        <v>-13</v>
      </c>
      <c r="J89" s="25">
        <f t="shared" si="3"/>
        <v>-7.7844311377245512E-2</v>
      </c>
    </row>
    <row r="90" spans="1:10" x14ac:dyDescent="0.2">
      <c r="A90" s="347"/>
      <c r="B90" s="347"/>
      <c r="C90" s="350"/>
      <c r="D90" s="40"/>
      <c r="E90" s="19" t="s">
        <v>18</v>
      </c>
      <c r="F90" s="20">
        <v>784</v>
      </c>
      <c r="G90" s="20">
        <v>734</v>
      </c>
      <c r="I90" s="20">
        <f t="shared" si="2"/>
        <v>-50</v>
      </c>
      <c r="J90" s="25">
        <f t="shared" si="3"/>
        <v>-6.3775510204081634E-2</v>
      </c>
    </row>
    <row r="91" spans="1:10" x14ac:dyDescent="0.2">
      <c r="A91" s="347"/>
      <c r="B91" s="347"/>
      <c r="C91" s="350"/>
      <c r="D91" s="40"/>
      <c r="E91" s="19" t="s">
        <v>75</v>
      </c>
      <c r="F91" s="20">
        <v>186</v>
      </c>
      <c r="G91" s="20">
        <v>201</v>
      </c>
      <c r="I91" s="20">
        <f t="shared" si="2"/>
        <v>15</v>
      </c>
      <c r="J91" s="25">
        <f t="shared" si="3"/>
        <v>8.0645161290322578E-2</v>
      </c>
    </row>
    <row r="92" spans="1:10" x14ac:dyDescent="0.2">
      <c r="A92" s="347"/>
      <c r="B92" s="347"/>
      <c r="C92" s="350"/>
      <c r="D92" s="40"/>
      <c r="E92" s="19" t="s">
        <v>44</v>
      </c>
      <c r="F92" s="20">
        <v>41</v>
      </c>
      <c r="G92" s="20">
        <v>56</v>
      </c>
      <c r="I92" s="20">
        <f t="shared" ref="I92:I155" si="4">G92-F92</f>
        <v>15</v>
      </c>
      <c r="J92" s="25">
        <f t="shared" ref="J92:J155" si="5">I92/F92</f>
        <v>0.36585365853658536</v>
      </c>
    </row>
    <row r="93" spans="1:10" x14ac:dyDescent="0.2">
      <c r="A93" s="347"/>
      <c r="B93" s="347"/>
      <c r="C93" s="350"/>
      <c r="D93" s="40"/>
      <c r="E93" s="19" t="s">
        <v>48</v>
      </c>
      <c r="F93" s="20">
        <v>4</v>
      </c>
      <c r="G93" s="20">
        <v>3</v>
      </c>
      <c r="I93" s="20">
        <f t="shared" si="4"/>
        <v>-1</v>
      </c>
      <c r="J93" s="25">
        <f t="shared" si="5"/>
        <v>-0.25</v>
      </c>
    </row>
    <row r="94" spans="1:10" x14ac:dyDescent="0.2">
      <c r="A94" s="347"/>
      <c r="B94" s="347"/>
      <c r="C94" s="350"/>
      <c r="D94" s="40"/>
      <c r="E94" s="19" t="s">
        <v>226</v>
      </c>
      <c r="F94" s="20">
        <v>16</v>
      </c>
      <c r="G94" s="20">
        <v>16</v>
      </c>
      <c r="I94" s="20">
        <f t="shared" si="4"/>
        <v>0</v>
      </c>
      <c r="J94" s="25">
        <f t="shared" si="5"/>
        <v>0</v>
      </c>
    </row>
    <row r="95" spans="1:10" x14ac:dyDescent="0.2">
      <c r="A95" s="347"/>
      <c r="B95" s="347"/>
      <c r="C95" s="350"/>
      <c r="D95" s="40"/>
      <c r="E95" s="19" t="s">
        <v>228</v>
      </c>
      <c r="F95" s="20">
        <v>3</v>
      </c>
      <c r="G95" s="20"/>
      <c r="I95" s="20">
        <f t="shared" si="4"/>
        <v>-3</v>
      </c>
      <c r="J95" s="25">
        <f t="shared" si="5"/>
        <v>-1</v>
      </c>
    </row>
    <row r="96" spans="1:10" x14ac:dyDescent="0.2">
      <c r="A96" s="347"/>
      <c r="B96" s="347"/>
      <c r="C96" s="350"/>
      <c r="D96" s="40"/>
      <c r="E96" s="19" t="s">
        <v>24</v>
      </c>
      <c r="F96" s="20">
        <v>93</v>
      </c>
      <c r="G96" s="20"/>
      <c r="I96" s="20">
        <f t="shared" si="4"/>
        <v>-93</v>
      </c>
      <c r="J96" s="25">
        <f t="shared" si="5"/>
        <v>-1</v>
      </c>
    </row>
    <row r="97" spans="1:10" x14ac:dyDescent="0.2">
      <c r="A97" s="347"/>
      <c r="B97" s="347"/>
      <c r="C97" s="350"/>
      <c r="D97" s="40"/>
      <c r="E97" s="19" t="s">
        <v>274</v>
      </c>
      <c r="F97" s="20"/>
      <c r="G97" s="20">
        <v>1316</v>
      </c>
      <c r="I97" s="20">
        <f t="shared" si="4"/>
        <v>1316</v>
      </c>
      <c r="J97" s="25" t="e">
        <f t="shared" si="5"/>
        <v>#DIV/0!</v>
      </c>
    </row>
    <row r="98" spans="1:10" x14ac:dyDescent="0.2">
      <c r="A98" s="347"/>
      <c r="B98" s="347"/>
      <c r="C98" s="350"/>
      <c r="D98" s="40"/>
      <c r="E98" s="19" t="s">
        <v>115</v>
      </c>
      <c r="F98" s="20">
        <v>1371</v>
      </c>
      <c r="G98" s="20">
        <v>30</v>
      </c>
      <c r="I98" s="20">
        <f t="shared" si="4"/>
        <v>-1341</v>
      </c>
      <c r="J98" s="25">
        <f t="shared" si="5"/>
        <v>-0.97811816192560175</v>
      </c>
    </row>
    <row r="99" spans="1:10" x14ac:dyDescent="0.2">
      <c r="A99" s="347"/>
      <c r="B99" s="347"/>
      <c r="C99" s="350"/>
      <c r="D99" s="40"/>
      <c r="E99" s="19" t="s">
        <v>229</v>
      </c>
      <c r="F99" s="20">
        <v>276</v>
      </c>
      <c r="G99" s="20">
        <v>290</v>
      </c>
      <c r="I99" s="20">
        <f t="shared" si="4"/>
        <v>14</v>
      </c>
      <c r="J99" s="25">
        <f t="shared" si="5"/>
        <v>5.0724637681159424E-2</v>
      </c>
    </row>
    <row r="100" spans="1:10" x14ac:dyDescent="0.2">
      <c r="A100" s="347"/>
      <c r="B100" s="347"/>
      <c r="C100" s="350"/>
      <c r="D100" s="40"/>
      <c r="E100" s="19" t="s">
        <v>230</v>
      </c>
      <c r="F100" s="20">
        <v>173</v>
      </c>
      <c r="G100" s="20">
        <v>181</v>
      </c>
      <c r="I100" s="20">
        <f t="shared" si="4"/>
        <v>8</v>
      </c>
      <c r="J100" s="25">
        <f t="shared" si="5"/>
        <v>4.6242774566473986E-2</v>
      </c>
    </row>
    <row r="101" spans="1:10" x14ac:dyDescent="0.2">
      <c r="A101" s="347"/>
      <c r="B101" s="347"/>
      <c r="C101" s="350"/>
      <c r="D101" s="40"/>
      <c r="E101" s="19" t="s">
        <v>25</v>
      </c>
      <c r="F101" s="20">
        <v>327</v>
      </c>
      <c r="G101" s="20">
        <v>317</v>
      </c>
      <c r="I101" s="20">
        <f t="shared" si="4"/>
        <v>-10</v>
      </c>
      <c r="J101" s="25">
        <f t="shared" si="5"/>
        <v>-3.0581039755351681E-2</v>
      </c>
    </row>
    <row r="102" spans="1:10" x14ac:dyDescent="0.2">
      <c r="A102" s="347"/>
      <c r="B102" s="348"/>
      <c r="C102" s="351"/>
      <c r="D102" s="40"/>
      <c r="E102" s="19" t="s">
        <v>116</v>
      </c>
      <c r="F102" s="20">
        <v>26</v>
      </c>
      <c r="G102" s="20">
        <v>30</v>
      </c>
      <c r="I102" s="20">
        <f t="shared" si="4"/>
        <v>4</v>
      </c>
      <c r="J102" s="25">
        <f t="shared" si="5"/>
        <v>0.15384615384615385</v>
      </c>
    </row>
    <row r="103" spans="1:10" x14ac:dyDescent="0.2">
      <c r="A103" s="348"/>
      <c r="B103" s="352" t="s">
        <v>276</v>
      </c>
      <c r="C103" s="353"/>
      <c r="D103" s="353"/>
      <c r="E103" s="354"/>
      <c r="F103" s="34">
        <v>16743</v>
      </c>
      <c r="G103" s="34">
        <v>16829</v>
      </c>
      <c r="I103" s="34">
        <f t="shared" si="4"/>
        <v>86</v>
      </c>
      <c r="J103" s="37">
        <f t="shared" si="5"/>
        <v>5.1364749447530313E-3</v>
      </c>
    </row>
    <row r="104" spans="1:10" ht="12.75" customHeight="1" x14ac:dyDescent="0.2">
      <c r="A104" s="343" t="s">
        <v>120</v>
      </c>
      <c r="B104" s="344"/>
      <c r="C104" s="344"/>
      <c r="D104" s="344"/>
      <c r="E104" s="345"/>
      <c r="F104" s="35">
        <v>29406</v>
      </c>
      <c r="G104" s="35">
        <v>29647</v>
      </c>
      <c r="I104" s="35">
        <f t="shared" si="4"/>
        <v>241</v>
      </c>
      <c r="J104" s="38">
        <f t="shared" si="5"/>
        <v>8.1956063388424136E-3</v>
      </c>
    </row>
    <row r="105" spans="1:10" ht="12.75" customHeight="1" x14ac:dyDescent="0.2">
      <c r="A105" s="346" t="s">
        <v>40</v>
      </c>
      <c r="B105" s="346" t="s">
        <v>277</v>
      </c>
      <c r="C105" s="349">
        <v>1</v>
      </c>
      <c r="D105" s="28">
        <v>2</v>
      </c>
      <c r="E105" s="19" t="s">
        <v>278</v>
      </c>
      <c r="F105" s="20"/>
      <c r="G105" s="20">
        <v>18</v>
      </c>
      <c r="I105" s="20">
        <f t="shared" si="4"/>
        <v>18</v>
      </c>
      <c r="J105" s="25" t="e">
        <f t="shared" si="5"/>
        <v>#DIV/0!</v>
      </c>
    </row>
    <row r="106" spans="1:10" x14ac:dyDescent="0.2">
      <c r="A106" s="347"/>
      <c r="B106" s="347"/>
      <c r="C106" s="350"/>
      <c r="D106" s="29"/>
      <c r="E106" s="19" t="s">
        <v>185</v>
      </c>
      <c r="F106" s="20">
        <v>21</v>
      </c>
      <c r="G106" s="20"/>
      <c r="I106" s="20">
        <f t="shared" si="4"/>
        <v>-21</v>
      </c>
      <c r="J106" s="25">
        <f t="shared" si="5"/>
        <v>-1</v>
      </c>
    </row>
    <row r="107" spans="1:10" x14ac:dyDescent="0.2">
      <c r="A107" s="347"/>
      <c r="B107" s="347"/>
      <c r="C107" s="350"/>
      <c r="D107" s="29"/>
      <c r="E107" s="19" t="s">
        <v>231</v>
      </c>
      <c r="F107" s="20">
        <v>28</v>
      </c>
      <c r="G107" s="20">
        <v>28</v>
      </c>
      <c r="I107" s="20">
        <f t="shared" si="4"/>
        <v>0</v>
      </c>
      <c r="J107" s="25">
        <f t="shared" si="5"/>
        <v>0</v>
      </c>
    </row>
    <row r="108" spans="1:10" x14ac:dyDescent="0.2">
      <c r="A108" s="347"/>
      <c r="B108" s="347"/>
      <c r="C108" s="350"/>
      <c r="D108" s="29"/>
      <c r="E108" s="19" t="s">
        <v>232</v>
      </c>
      <c r="F108" s="20">
        <v>11</v>
      </c>
      <c r="G108" s="20"/>
      <c r="I108" s="20">
        <f t="shared" si="4"/>
        <v>-11</v>
      </c>
      <c r="J108" s="25">
        <f t="shared" si="5"/>
        <v>-1</v>
      </c>
    </row>
    <row r="109" spans="1:10" x14ac:dyDescent="0.2">
      <c r="A109" s="347"/>
      <c r="B109" s="347"/>
      <c r="C109" s="351"/>
      <c r="D109" s="29"/>
      <c r="E109" s="19" t="s">
        <v>233</v>
      </c>
      <c r="F109" s="20">
        <v>14</v>
      </c>
      <c r="G109" s="20">
        <v>7</v>
      </c>
      <c r="I109" s="20">
        <f t="shared" si="4"/>
        <v>-7</v>
      </c>
      <c r="J109" s="25">
        <f t="shared" si="5"/>
        <v>-0.5</v>
      </c>
    </row>
    <row r="110" spans="1:10" x14ac:dyDescent="0.2">
      <c r="A110" s="347"/>
      <c r="B110" s="347"/>
      <c r="C110" s="349">
        <v>2</v>
      </c>
      <c r="D110" s="40">
        <v>2</v>
      </c>
      <c r="E110" s="19" t="s">
        <v>234</v>
      </c>
      <c r="F110" s="20">
        <v>21</v>
      </c>
      <c r="G110" s="20">
        <v>21</v>
      </c>
      <c r="I110" s="20">
        <f t="shared" si="4"/>
        <v>0</v>
      </c>
      <c r="J110" s="25">
        <f t="shared" si="5"/>
        <v>0</v>
      </c>
    </row>
    <row r="111" spans="1:10" x14ac:dyDescent="0.2">
      <c r="A111" s="347"/>
      <c r="B111" s="347"/>
      <c r="C111" s="350"/>
      <c r="D111" s="40"/>
      <c r="E111" s="19" t="s">
        <v>235</v>
      </c>
      <c r="F111" s="20">
        <v>19</v>
      </c>
      <c r="G111" s="20">
        <v>21</v>
      </c>
      <c r="I111" s="20">
        <f t="shared" si="4"/>
        <v>2</v>
      </c>
      <c r="J111" s="25">
        <f t="shared" si="5"/>
        <v>0.10526315789473684</v>
      </c>
    </row>
    <row r="112" spans="1:10" x14ac:dyDescent="0.2">
      <c r="A112" s="347"/>
      <c r="B112" s="347"/>
      <c r="C112" s="350"/>
      <c r="D112" s="40"/>
      <c r="E112" s="19" t="s">
        <v>236</v>
      </c>
      <c r="F112" s="20"/>
      <c r="G112" s="20">
        <v>5</v>
      </c>
      <c r="I112" s="20">
        <f t="shared" si="4"/>
        <v>5</v>
      </c>
      <c r="J112" s="25" t="e">
        <f t="shared" si="5"/>
        <v>#DIV/0!</v>
      </c>
    </row>
    <row r="113" spans="1:10" x14ac:dyDescent="0.2">
      <c r="A113" s="347"/>
      <c r="B113" s="348"/>
      <c r="C113" s="351"/>
      <c r="D113" s="40"/>
      <c r="E113" s="19" t="s">
        <v>280</v>
      </c>
      <c r="F113" s="20"/>
      <c r="G113" s="20">
        <v>10</v>
      </c>
      <c r="I113" s="20">
        <f t="shared" si="4"/>
        <v>10</v>
      </c>
      <c r="J113" s="25" t="e">
        <f t="shared" si="5"/>
        <v>#DIV/0!</v>
      </c>
    </row>
    <row r="114" spans="1:10" x14ac:dyDescent="0.2">
      <c r="A114" s="347"/>
      <c r="B114" s="352" t="s">
        <v>281</v>
      </c>
      <c r="C114" s="353"/>
      <c r="D114" s="353"/>
      <c r="E114" s="354"/>
      <c r="F114" s="34">
        <v>114</v>
      </c>
      <c r="G114" s="34">
        <v>110</v>
      </c>
      <c r="I114" s="34">
        <f t="shared" si="4"/>
        <v>-4</v>
      </c>
      <c r="J114" s="37">
        <f t="shared" si="5"/>
        <v>-3.5087719298245612E-2</v>
      </c>
    </row>
    <row r="115" spans="1:10" x14ac:dyDescent="0.2">
      <c r="A115" s="347"/>
      <c r="B115" s="346" t="s">
        <v>282</v>
      </c>
      <c r="C115" s="349">
        <v>1</v>
      </c>
      <c r="D115" s="28">
        <v>1</v>
      </c>
      <c r="E115" s="19" t="s">
        <v>45</v>
      </c>
      <c r="F115" s="20">
        <v>11</v>
      </c>
      <c r="G115" s="20"/>
      <c r="I115" s="20">
        <f t="shared" si="4"/>
        <v>-11</v>
      </c>
      <c r="J115" s="25">
        <f t="shared" si="5"/>
        <v>-1</v>
      </c>
    </row>
    <row r="116" spans="1:10" x14ac:dyDescent="0.2">
      <c r="A116" s="347"/>
      <c r="B116" s="347"/>
      <c r="C116" s="350"/>
      <c r="D116" s="28">
        <v>2</v>
      </c>
      <c r="E116" s="19" t="s">
        <v>238</v>
      </c>
      <c r="F116" s="20">
        <v>270</v>
      </c>
      <c r="G116" s="20">
        <v>250</v>
      </c>
      <c r="I116" s="20">
        <f t="shared" si="4"/>
        <v>-20</v>
      </c>
      <c r="J116" s="25">
        <f t="shared" si="5"/>
        <v>-7.407407407407407E-2</v>
      </c>
    </row>
    <row r="117" spans="1:10" x14ac:dyDescent="0.2">
      <c r="A117" s="347"/>
      <c r="B117" s="347"/>
      <c r="C117" s="350"/>
      <c r="D117" s="29"/>
      <c r="E117" s="19" t="s">
        <v>239</v>
      </c>
      <c r="F117" s="20">
        <v>451</v>
      </c>
      <c r="G117" s="20">
        <v>459</v>
      </c>
      <c r="I117" s="20">
        <f t="shared" si="4"/>
        <v>8</v>
      </c>
      <c r="J117" s="25">
        <f t="shared" si="5"/>
        <v>1.7738359201773836E-2</v>
      </c>
    </row>
    <row r="118" spans="1:10" x14ac:dyDescent="0.2">
      <c r="A118" s="347"/>
      <c r="B118" s="347"/>
      <c r="C118" s="350"/>
      <c r="D118" s="29"/>
      <c r="E118" s="19" t="s">
        <v>240</v>
      </c>
      <c r="F118" s="20">
        <v>264</v>
      </c>
      <c r="G118" s="20">
        <v>243</v>
      </c>
      <c r="I118" s="20">
        <f t="shared" si="4"/>
        <v>-21</v>
      </c>
      <c r="J118" s="25">
        <f t="shared" si="5"/>
        <v>-7.9545454545454544E-2</v>
      </c>
    </row>
    <row r="119" spans="1:10" x14ac:dyDescent="0.2">
      <c r="A119" s="347"/>
      <c r="B119" s="347"/>
      <c r="C119" s="350"/>
      <c r="D119" s="29"/>
      <c r="E119" s="19" t="s">
        <v>241</v>
      </c>
      <c r="F119" s="20">
        <v>34</v>
      </c>
      <c r="G119" s="20">
        <v>31</v>
      </c>
      <c r="I119" s="20">
        <f t="shared" si="4"/>
        <v>-3</v>
      </c>
      <c r="J119" s="25">
        <f t="shared" si="5"/>
        <v>-8.8235294117647065E-2</v>
      </c>
    </row>
    <row r="120" spans="1:10" x14ac:dyDescent="0.2">
      <c r="A120" s="347"/>
      <c r="B120" s="347"/>
      <c r="C120" s="350"/>
      <c r="D120" s="29"/>
      <c r="E120" s="19" t="s">
        <v>242</v>
      </c>
      <c r="F120" s="20">
        <v>162</v>
      </c>
      <c r="G120" s="20">
        <v>165</v>
      </c>
      <c r="I120" s="20">
        <f t="shared" si="4"/>
        <v>3</v>
      </c>
      <c r="J120" s="25">
        <f t="shared" si="5"/>
        <v>1.8518518518518517E-2</v>
      </c>
    </row>
    <row r="121" spans="1:10" x14ac:dyDescent="0.2">
      <c r="A121" s="347"/>
      <c r="B121" s="347"/>
      <c r="C121" s="350"/>
      <c r="D121" s="29"/>
      <c r="E121" s="19" t="s">
        <v>19</v>
      </c>
      <c r="F121" s="20">
        <v>837</v>
      </c>
      <c r="G121" s="20">
        <v>891</v>
      </c>
      <c r="I121" s="20">
        <f t="shared" si="4"/>
        <v>54</v>
      </c>
      <c r="J121" s="25">
        <f t="shared" si="5"/>
        <v>6.4516129032258063E-2</v>
      </c>
    </row>
    <row r="122" spans="1:10" x14ac:dyDescent="0.2">
      <c r="A122" s="347"/>
      <c r="B122" s="347"/>
      <c r="C122" s="350"/>
      <c r="D122" s="29"/>
      <c r="E122" s="19" t="s">
        <v>30</v>
      </c>
      <c r="F122" s="20">
        <v>463</v>
      </c>
      <c r="G122" s="20">
        <v>429</v>
      </c>
      <c r="I122" s="20">
        <f t="shared" si="4"/>
        <v>-34</v>
      </c>
      <c r="J122" s="25">
        <f t="shared" si="5"/>
        <v>-7.3434125269978404E-2</v>
      </c>
    </row>
    <row r="123" spans="1:10" x14ac:dyDescent="0.2">
      <c r="A123" s="347"/>
      <c r="B123" s="347"/>
      <c r="C123" s="350"/>
      <c r="D123" s="29"/>
      <c r="E123" s="19" t="s">
        <v>50</v>
      </c>
      <c r="F123" s="20">
        <v>104</v>
      </c>
      <c r="G123" s="20">
        <v>80</v>
      </c>
      <c r="I123" s="20">
        <f t="shared" si="4"/>
        <v>-24</v>
      </c>
      <c r="J123" s="25">
        <f t="shared" si="5"/>
        <v>-0.23076923076923078</v>
      </c>
    </row>
    <row r="124" spans="1:10" x14ac:dyDescent="0.2">
      <c r="A124" s="347"/>
      <c r="B124" s="347"/>
      <c r="C124" s="350"/>
      <c r="D124" s="29"/>
      <c r="E124" s="19" t="s">
        <v>8</v>
      </c>
      <c r="F124" s="20">
        <v>91</v>
      </c>
      <c r="G124" s="20">
        <v>84</v>
      </c>
      <c r="I124" s="20">
        <f t="shared" si="4"/>
        <v>-7</v>
      </c>
      <c r="J124" s="25">
        <f t="shared" si="5"/>
        <v>-7.6923076923076927E-2</v>
      </c>
    </row>
    <row r="125" spans="1:10" x14ac:dyDescent="0.2">
      <c r="A125" s="347"/>
      <c r="B125" s="347"/>
      <c r="C125" s="350"/>
      <c r="D125" s="29"/>
      <c r="E125" s="19" t="s">
        <v>86</v>
      </c>
      <c r="F125" s="20">
        <v>222</v>
      </c>
      <c r="G125" s="20">
        <v>206</v>
      </c>
      <c r="I125" s="20">
        <f t="shared" si="4"/>
        <v>-16</v>
      </c>
      <c r="J125" s="25">
        <f t="shared" si="5"/>
        <v>-7.2072072072072071E-2</v>
      </c>
    </row>
    <row r="126" spans="1:10" x14ac:dyDescent="0.2">
      <c r="A126" s="347"/>
      <c r="B126" s="347"/>
      <c r="C126" s="350"/>
      <c r="D126" s="29"/>
      <c r="E126" s="19" t="s">
        <v>70</v>
      </c>
      <c r="F126" s="20">
        <v>258</v>
      </c>
      <c r="G126" s="20">
        <v>245</v>
      </c>
      <c r="I126" s="20">
        <f t="shared" si="4"/>
        <v>-13</v>
      </c>
      <c r="J126" s="25">
        <f t="shared" si="5"/>
        <v>-5.0387596899224806E-2</v>
      </c>
    </row>
    <row r="127" spans="1:10" x14ac:dyDescent="0.2">
      <c r="A127" s="347"/>
      <c r="B127" s="347"/>
      <c r="C127" s="350"/>
      <c r="D127" s="29"/>
      <c r="E127" s="19" t="s">
        <v>38</v>
      </c>
      <c r="F127" s="20">
        <v>90</v>
      </c>
      <c r="G127" s="20">
        <v>101</v>
      </c>
      <c r="I127" s="20">
        <f t="shared" si="4"/>
        <v>11</v>
      </c>
      <c r="J127" s="25">
        <f t="shared" si="5"/>
        <v>0.12222222222222222</v>
      </c>
    </row>
    <row r="128" spans="1:10" x14ac:dyDescent="0.2">
      <c r="A128" s="347"/>
      <c r="B128" s="347"/>
      <c r="C128" s="350"/>
      <c r="D128" s="29"/>
      <c r="E128" s="19" t="s">
        <v>36</v>
      </c>
      <c r="F128" s="20">
        <v>257</v>
      </c>
      <c r="G128" s="20">
        <v>240</v>
      </c>
      <c r="I128" s="20">
        <f t="shared" si="4"/>
        <v>-17</v>
      </c>
      <c r="J128" s="25">
        <f t="shared" si="5"/>
        <v>-6.6147859922178989E-2</v>
      </c>
    </row>
    <row r="129" spans="1:10" x14ac:dyDescent="0.2">
      <c r="A129" s="347"/>
      <c r="B129" s="347"/>
      <c r="C129" s="350"/>
      <c r="D129" s="29"/>
      <c r="E129" s="19" t="s">
        <v>71</v>
      </c>
      <c r="F129" s="20">
        <v>770</v>
      </c>
      <c r="G129" s="20">
        <v>808</v>
      </c>
      <c r="I129" s="20">
        <f t="shared" si="4"/>
        <v>38</v>
      </c>
      <c r="J129" s="25">
        <f t="shared" si="5"/>
        <v>4.9350649350649353E-2</v>
      </c>
    </row>
    <row r="130" spans="1:10" x14ac:dyDescent="0.2">
      <c r="A130" s="347"/>
      <c r="B130" s="347"/>
      <c r="C130" s="350"/>
      <c r="D130" s="29"/>
      <c r="E130" s="19" t="s">
        <v>32</v>
      </c>
      <c r="F130" s="20">
        <v>579</v>
      </c>
      <c r="G130" s="20">
        <v>623</v>
      </c>
      <c r="I130" s="20">
        <f t="shared" si="4"/>
        <v>44</v>
      </c>
      <c r="J130" s="25">
        <f t="shared" si="5"/>
        <v>7.599309153713299E-2</v>
      </c>
    </row>
    <row r="131" spans="1:10" x14ac:dyDescent="0.2">
      <c r="A131" s="347"/>
      <c r="B131" s="347"/>
      <c r="C131" s="350"/>
      <c r="D131" s="29"/>
      <c r="E131" s="19" t="s">
        <v>243</v>
      </c>
      <c r="F131" s="20">
        <v>72</v>
      </c>
      <c r="G131" s="20">
        <v>69</v>
      </c>
      <c r="I131" s="20">
        <f t="shared" si="4"/>
        <v>-3</v>
      </c>
      <c r="J131" s="25">
        <f t="shared" si="5"/>
        <v>-4.1666666666666664E-2</v>
      </c>
    </row>
    <row r="132" spans="1:10" x14ac:dyDescent="0.2">
      <c r="A132" s="347"/>
      <c r="B132" s="347"/>
      <c r="C132" s="350"/>
      <c r="D132" s="29"/>
      <c r="E132" s="19" t="s">
        <v>244</v>
      </c>
      <c r="F132" s="20">
        <v>11</v>
      </c>
      <c r="G132" s="20">
        <v>21</v>
      </c>
      <c r="I132" s="20">
        <f t="shared" si="4"/>
        <v>10</v>
      </c>
      <c r="J132" s="25">
        <f t="shared" si="5"/>
        <v>0.90909090909090906</v>
      </c>
    </row>
    <row r="133" spans="1:10" x14ac:dyDescent="0.2">
      <c r="A133" s="347"/>
      <c r="B133" s="347"/>
      <c r="C133" s="350"/>
      <c r="D133" s="29"/>
      <c r="E133" s="19" t="s">
        <v>245</v>
      </c>
      <c r="F133" s="20">
        <v>25</v>
      </c>
      <c r="G133" s="20">
        <v>25</v>
      </c>
      <c r="I133" s="20">
        <f t="shared" si="4"/>
        <v>0</v>
      </c>
      <c r="J133" s="25">
        <f t="shared" si="5"/>
        <v>0</v>
      </c>
    </row>
    <row r="134" spans="1:10" x14ac:dyDescent="0.2">
      <c r="A134" s="347"/>
      <c r="B134" s="347"/>
      <c r="C134" s="350"/>
      <c r="D134" s="29"/>
      <c r="E134" s="19" t="s">
        <v>246</v>
      </c>
      <c r="F134" s="20">
        <v>140</v>
      </c>
      <c r="G134" s="20">
        <v>160</v>
      </c>
      <c r="I134" s="20">
        <f t="shared" si="4"/>
        <v>20</v>
      </c>
      <c r="J134" s="25">
        <f t="shared" si="5"/>
        <v>0.14285714285714285</v>
      </c>
    </row>
    <row r="135" spans="1:10" x14ac:dyDescent="0.2">
      <c r="A135" s="347"/>
      <c r="B135" s="347"/>
      <c r="C135" s="350"/>
      <c r="D135" s="29"/>
      <c r="E135" s="19" t="s">
        <v>247</v>
      </c>
      <c r="F135" s="20">
        <v>124</v>
      </c>
      <c r="G135" s="20">
        <v>113</v>
      </c>
      <c r="I135" s="20">
        <f t="shared" si="4"/>
        <v>-11</v>
      </c>
      <c r="J135" s="25">
        <f t="shared" si="5"/>
        <v>-8.8709677419354843E-2</v>
      </c>
    </row>
    <row r="136" spans="1:10" x14ac:dyDescent="0.2">
      <c r="A136" s="347"/>
      <c r="B136" s="347"/>
      <c r="C136" s="351"/>
      <c r="D136" s="29"/>
      <c r="E136" s="19" t="s">
        <v>124</v>
      </c>
      <c r="F136" s="20">
        <v>240</v>
      </c>
      <c r="G136" s="20">
        <v>241</v>
      </c>
      <c r="I136" s="20">
        <f t="shared" si="4"/>
        <v>1</v>
      </c>
      <c r="J136" s="25">
        <f t="shared" si="5"/>
        <v>4.1666666666666666E-3</v>
      </c>
    </row>
    <row r="137" spans="1:10" x14ac:dyDescent="0.2">
      <c r="A137" s="347"/>
      <c r="B137" s="347"/>
      <c r="C137" s="349">
        <v>2</v>
      </c>
      <c r="D137" s="40">
        <v>2</v>
      </c>
      <c r="E137" s="19" t="s">
        <v>284</v>
      </c>
      <c r="F137" s="20"/>
      <c r="G137" s="20">
        <v>193</v>
      </c>
      <c r="I137" s="20">
        <f t="shared" si="4"/>
        <v>193</v>
      </c>
      <c r="J137" s="25" t="e">
        <f t="shared" si="5"/>
        <v>#DIV/0!</v>
      </c>
    </row>
    <row r="138" spans="1:10" x14ac:dyDescent="0.2">
      <c r="A138" s="347"/>
      <c r="B138" s="347"/>
      <c r="C138" s="350"/>
      <c r="D138" s="40"/>
      <c r="E138" s="19" t="s">
        <v>285</v>
      </c>
      <c r="F138" s="20"/>
      <c r="G138" s="20">
        <v>369</v>
      </c>
      <c r="I138" s="20">
        <f t="shared" si="4"/>
        <v>369</v>
      </c>
      <c r="J138" s="25" t="e">
        <f t="shared" si="5"/>
        <v>#DIV/0!</v>
      </c>
    </row>
    <row r="139" spans="1:10" x14ac:dyDescent="0.2">
      <c r="A139" s="347"/>
      <c r="B139" s="347"/>
      <c r="C139" s="350"/>
      <c r="D139" s="40"/>
      <c r="E139" s="19" t="s">
        <v>286</v>
      </c>
      <c r="F139" s="20"/>
      <c r="G139" s="20">
        <v>181</v>
      </c>
      <c r="I139" s="20">
        <f t="shared" si="4"/>
        <v>181</v>
      </c>
      <c r="J139" s="25" t="e">
        <f t="shared" si="5"/>
        <v>#DIV/0!</v>
      </c>
    </row>
    <row r="140" spans="1:10" x14ac:dyDescent="0.2">
      <c r="A140" s="347"/>
      <c r="B140" s="347"/>
      <c r="C140" s="350"/>
      <c r="D140" s="40"/>
      <c r="E140" s="19" t="s">
        <v>287</v>
      </c>
      <c r="F140" s="20"/>
      <c r="G140" s="20">
        <v>27</v>
      </c>
      <c r="I140" s="20">
        <f t="shared" si="4"/>
        <v>27</v>
      </c>
      <c r="J140" s="25" t="e">
        <f t="shared" si="5"/>
        <v>#DIV/0!</v>
      </c>
    </row>
    <row r="141" spans="1:10" x14ac:dyDescent="0.2">
      <c r="A141" s="347"/>
      <c r="B141" s="347"/>
      <c r="C141" s="350"/>
      <c r="D141" s="40"/>
      <c r="E141" s="19" t="s">
        <v>288</v>
      </c>
      <c r="F141" s="20"/>
      <c r="G141" s="20">
        <v>125</v>
      </c>
      <c r="I141" s="20">
        <f t="shared" si="4"/>
        <v>125</v>
      </c>
      <c r="J141" s="25" t="e">
        <f t="shared" si="5"/>
        <v>#DIV/0!</v>
      </c>
    </row>
    <row r="142" spans="1:10" x14ac:dyDescent="0.2">
      <c r="A142" s="347"/>
      <c r="B142" s="347"/>
      <c r="C142" s="350"/>
      <c r="D142" s="40"/>
      <c r="E142" s="19" t="s">
        <v>20</v>
      </c>
      <c r="F142" s="20">
        <v>691</v>
      </c>
      <c r="G142" s="20">
        <v>719</v>
      </c>
      <c r="I142" s="20">
        <f t="shared" si="4"/>
        <v>28</v>
      </c>
      <c r="J142" s="25">
        <f t="shared" si="5"/>
        <v>4.0520984081041968E-2</v>
      </c>
    </row>
    <row r="143" spans="1:10" x14ac:dyDescent="0.2">
      <c r="A143" s="347"/>
      <c r="B143" s="347"/>
      <c r="C143" s="350"/>
      <c r="D143" s="40"/>
      <c r="E143" s="19" t="s">
        <v>77</v>
      </c>
      <c r="F143" s="20">
        <v>206</v>
      </c>
      <c r="G143" s="20"/>
      <c r="I143" s="20">
        <f t="shared" si="4"/>
        <v>-206</v>
      </c>
      <c r="J143" s="25">
        <f t="shared" si="5"/>
        <v>-1</v>
      </c>
    </row>
    <row r="144" spans="1:10" x14ac:dyDescent="0.2">
      <c r="A144" s="347"/>
      <c r="B144" s="347"/>
      <c r="C144" s="350"/>
      <c r="D144" s="40"/>
      <c r="E144" s="19" t="s">
        <v>33</v>
      </c>
      <c r="F144" s="20">
        <v>381</v>
      </c>
      <c r="G144" s="20">
        <v>355</v>
      </c>
      <c r="I144" s="20">
        <f t="shared" si="4"/>
        <v>-26</v>
      </c>
      <c r="J144" s="25">
        <f t="shared" si="5"/>
        <v>-6.8241469816272965E-2</v>
      </c>
    </row>
    <row r="145" spans="1:10" x14ac:dyDescent="0.2">
      <c r="A145" s="347"/>
      <c r="B145" s="347"/>
      <c r="C145" s="350"/>
      <c r="D145" s="40"/>
      <c r="E145" s="19" t="s">
        <v>27</v>
      </c>
      <c r="F145" s="20">
        <v>392</v>
      </c>
      <c r="G145" s="20"/>
      <c r="I145" s="20">
        <f t="shared" si="4"/>
        <v>-392</v>
      </c>
      <c r="J145" s="25">
        <f t="shared" si="5"/>
        <v>-1</v>
      </c>
    </row>
    <row r="146" spans="1:10" x14ac:dyDescent="0.2">
      <c r="A146" s="347"/>
      <c r="B146" s="347"/>
      <c r="C146" s="350"/>
      <c r="D146" s="40"/>
      <c r="E146" s="19" t="s">
        <v>52</v>
      </c>
      <c r="F146" s="20">
        <v>79</v>
      </c>
      <c r="G146" s="20">
        <v>87</v>
      </c>
      <c r="I146" s="20">
        <f t="shared" si="4"/>
        <v>8</v>
      </c>
      <c r="J146" s="25">
        <f t="shared" si="5"/>
        <v>0.10126582278481013</v>
      </c>
    </row>
    <row r="147" spans="1:10" x14ac:dyDescent="0.2">
      <c r="A147" s="347"/>
      <c r="B147" s="347"/>
      <c r="C147" s="350"/>
      <c r="D147" s="40"/>
      <c r="E147" s="19" t="s">
        <v>9</v>
      </c>
      <c r="F147" s="20">
        <v>62</v>
      </c>
      <c r="G147" s="20">
        <v>70</v>
      </c>
      <c r="I147" s="20">
        <f t="shared" si="4"/>
        <v>8</v>
      </c>
      <c r="J147" s="25">
        <f t="shared" si="5"/>
        <v>0.12903225806451613</v>
      </c>
    </row>
    <row r="148" spans="1:10" x14ac:dyDescent="0.2">
      <c r="A148" s="347"/>
      <c r="B148" s="347"/>
      <c r="C148" s="350"/>
      <c r="D148" s="40"/>
      <c r="E148" s="19" t="s">
        <v>117</v>
      </c>
      <c r="F148" s="20">
        <v>169</v>
      </c>
      <c r="G148" s="20">
        <v>186</v>
      </c>
      <c r="I148" s="20">
        <f t="shared" si="4"/>
        <v>17</v>
      </c>
      <c r="J148" s="25">
        <f t="shared" si="5"/>
        <v>0.10059171597633136</v>
      </c>
    </row>
    <row r="149" spans="1:10" x14ac:dyDescent="0.2">
      <c r="A149" s="347"/>
      <c r="B149" s="347"/>
      <c r="C149" s="350"/>
      <c r="D149" s="40"/>
      <c r="E149" s="19" t="s">
        <v>87</v>
      </c>
      <c r="F149" s="20">
        <v>224</v>
      </c>
      <c r="G149" s="20">
        <v>201</v>
      </c>
      <c r="I149" s="20">
        <f t="shared" si="4"/>
        <v>-23</v>
      </c>
      <c r="J149" s="25">
        <f t="shared" si="5"/>
        <v>-0.10267857142857142</v>
      </c>
    </row>
    <row r="150" spans="1:10" x14ac:dyDescent="0.2">
      <c r="A150" s="347"/>
      <c r="B150" s="347"/>
      <c r="C150" s="350"/>
      <c r="D150" s="40"/>
      <c r="E150" s="19" t="s">
        <v>39</v>
      </c>
      <c r="F150" s="20">
        <v>83</v>
      </c>
      <c r="G150" s="20">
        <v>71</v>
      </c>
      <c r="I150" s="20">
        <f t="shared" si="4"/>
        <v>-12</v>
      </c>
      <c r="J150" s="25">
        <f t="shared" si="5"/>
        <v>-0.14457831325301204</v>
      </c>
    </row>
    <row r="151" spans="1:10" x14ac:dyDescent="0.2">
      <c r="A151" s="347"/>
      <c r="B151" s="347"/>
      <c r="C151" s="350"/>
      <c r="D151" s="40"/>
      <c r="E151" s="19" t="s">
        <v>37</v>
      </c>
      <c r="F151" s="20">
        <v>190</v>
      </c>
      <c r="G151" s="20">
        <v>224</v>
      </c>
      <c r="I151" s="20">
        <f t="shared" si="4"/>
        <v>34</v>
      </c>
      <c r="J151" s="25">
        <f t="shared" si="5"/>
        <v>0.17894736842105263</v>
      </c>
    </row>
    <row r="152" spans="1:10" x14ac:dyDescent="0.2">
      <c r="A152" s="347"/>
      <c r="B152" s="347"/>
      <c r="C152" s="350"/>
      <c r="D152" s="40"/>
      <c r="E152" s="19" t="s">
        <v>88</v>
      </c>
      <c r="F152" s="20">
        <v>691</v>
      </c>
      <c r="G152" s="20">
        <v>683</v>
      </c>
      <c r="I152" s="20">
        <f t="shared" si="4"/>
        <v>-8</v>
      </c>
      <c r="J152" s="25">
        <f t="shared" si="5"/>
        <v>-1.1577424023154847E-2</v>
      </c>
    </row>
    <row r="153" spans="1:10" x14ac:dyDescent="0.2">
      <c r="A153" s="347"/>
      <c r="B153" s="347"/>
      <c r="C153" s="350"/>
      <c r="D153" s="40"/>
      <c r="E153" s="19" t="s">
        <v>34</v>
      </c>
      <c r="F153" s="20">
        <v>152</v>
      </c>
      <c r="G153" s="20"/>
      <c r="I153" s="20">
        <f t="shared" si="4"/>
        <v>-152</v>
      </c>
      <c r="J153" s="25">
        <f t="shared" si="5"/>
        <v>-1</v>
      </c>
    </row>
    <row r="154" spans="1:10" x14ac:dyDescent="0.2">
      <c r="A154" s="347"/>
      <c r="B154" s="347"/>
      <c r="C154" s="350"/>
      <c r="D154" s="40"/>
      <c r="E154" s="19" t="s">
        <v>35</v>
      </c>
      <c r="F154" s="20">
        <v>490</v>
      </c>
      <c r="G154" s="20">
        <v>462</v>
      </c>
      <c r="I154" s="20">
        <f t="shared" si="4"/>
        <v>-28</v>
      </c>
      <c r="J154" s="25">
        <f t="shared" si="5"/>
        <v>-5.7142857142857141E-2</v>
      </c>
    </row>
    <row r="155" spans="1:10" x14ac:dyDescent="0.2">
      <c r="A155" s="347"/>
      <c r="B155" s="347"/>
      <c r="C155" s="350"/>
      <c r="D155" s="40"/>
      <c r="E155" s="19" t="s">
        <v>59</v>
      </c>
      <c r="F155" s="20">
        <v>176</v>
      </c>
      <c r="G155" s="20"/>
      <c r="I155" s="20">
        <f t="shared" si="4"/>
        <v>-176</v>
      </c>
      <c r="J155" s="25">
        <f t="shared" si="5"/>
        <v>-1</v>
      </c>
    </row>
    <row r="156" spans="1:10" x14ac:dyDescent="0.2">
      <c r="A156" s="347"/>
      <c r="B156" s="347"/>
      <c r="C156" s="350"/>
      <c r="D156" s="40"/>
      <c r="E156" s="19" t="s">
        <v>64</v>
      </c>
      <c r="F156" s="20">
        <v>32</v>
      </c>
      <c r="G156" s="20"/>
      <c r="I156" s="20">
        <f t="shared" ref="I156:I174" si="6">G156-F156</f>
        <v>-32</v>
      </c>
      <c r="J156" s="25">
        <f t="shared" ref="J156:J174" si="7">I156/F156</f>
        <v>-1</v>
      </c>
    </row>
    <row r="157" spans="1:10" x14ac:dyDescent="0.2">
      <c r="A157" s="347"/>
      <c r="B157" s="347"/>
      <c r="C157" s="350"/>
      <c r="D157" s="40"/>
      <c r="E157" s="19" t="s">
        <v>67</v>
      </c>
      <c r="F157" s="20">
        <v>5</v>
      </c>
      <c r="G157" s="20"/>
      <c r="I157" s="20">
        <f t="shared" si="6"/>
        <v>-5</v>
      </c>
      <c r="J157" s="25">
        <f t="shared" si="7"/>
        <v>-1</v>
      </c>
    </row>
    <row r="158" spans="1:10" x14ac:dyDescent="0.2">
      <c r="A158" s="347"/>
      <c r="B158" s="347"/>
      <c r="C158" s="350"/>
      <c r="D158" s="40"/>
      <c r="E158" s="19" t="s">
        <v>248</v>
      </c>
      <c r="F158" s="20">
        <v>53</v>
      </c>
      <c r="G158" s="20">
        <v>46</v>
      </c>
      <c r="I158" s="20">
        <f t="shared" si="6"/>
        <v>-7</v>
      </c>
      <c r="J158" s="25">
        <f t="shared" si="7"/>
        <v>-0.13207547169811321</v>
      </c>
    </row>
    <row r="159" spans="1:10" x14ac:dyDescent="0.2">
      <c r="A159" s="347"/>
      <c r="B159" s="347"/>
      <c r="C159" s="350"/>
      <c r="D159" s="40"/>
      <c r="E159" s="19" t="s">
        <v>249</v>
      </c>
      <c r="F159" s="20">
        <v>15</v>
      </c>
      <c r="G159" s="20">
        <v>10</v>
      </c>
      <c r="I159" s="20">
        <f t="shared" si="6"/>
        <v>-5</v>
      </c>
      <c r="J159" s="25">
        <f t="shared" si="7"/>
        <v>-0.33333333333333331</v>
      </c>
    </row>
    <row r="160" spans="1:10" x14ac:dyDescent="0.2">
      <c r="A160" s="347"/>
      <c r="B160" s="347"/>
      <c r="C160" s="350"/>
      <c r="D160" s="40"/>
      <c r="E160" s="19" t="s">
        <v>250</v>
      </c>
      <c r="F160" s="20">
        <v>19</v>
      </c>
      <c r="G160" s="20">
        <v>23</v>
      </c>
      <c r="I160" s="20">
        <f t="shared" si="6"/>
        <v>4</v>
      </c>
      <c r="J160" s="25">
        <f t="shared" si="7"/>
        <v>0.21052631578947367</v>
      </c>
    </row>
    <row r="161" spans="1:10" x14ac:dyDescent="0.2">
      <c r="A161" s="347"/>
      <c r="B161" s="347"/>
      <c r="C161" s="350"/>
      <c r="D161" s="40"/>
      <c r="E161" s="19" t="s">
        <v>251</v>
      </c>
      <c r="F161" s="20">
        <v>122</v>
      </c>
      <c r="G161" s="20">
        <v>107</v>
      </c>
      <c r="I161" s="20">
        <f t="shared" si="6"/>
        <v>-15</v>
      </c>
      <c r="J161" s="25">
        <f t="shared" si="7"/>
        <v>-0.12295081967213115</v>
      </c>
    </row>
    <row r="162" spans="1:10" x14ac:dyDescent="0.2">
      <c r="A162" s="347"/>
      <c r="B162" s="347"/>
      <c r="C162" s="350"/>
      <c r="D162" s="40"/>
      <c r="E162" s="19" t="s">
        <v>252</v>
      </c>
      <c r="F162" s="20">
        <v>91</v>
      </c>
      <c r="G162" s="20">
        <v>108</v>
      </c>
      <c r="I162" s="20">
        <f t="shared" si="6"/>
        <v>17</v>
      </c>
      <c r="J162" s="25">
        <f t="shared" si="7"/>
        <v>0.18681318681318682</v>
      </c>
    </row>
    <row r="163" spans="1:10" x14ac:dyDescent="0.2">
      <c r="A163" s="347"/>
      <c r="B163" s="348"/>
      <c r="C163" s="351"/>
      <c r="D163" s="40"/>
      <c r="E163" s="19" t="s">
        <v>125</v>
      </c>
      <c r="F163" s="20">
        <v>195</v>
      </c>
      <c r="G163" s="20">
        <v>188</v>
      </c>
      <c r="I163" s="20">
        <f t="shared" si="6"/>
        <v>-7</v>
      </c>
      <c r="J163" s="25">
        <f t="shared" si="7"/>
        <v>-3.5897435897435895E-2</v>
      </c>
    </row>
    <row r="164" spans="1:10" x14ac:dyDescent="0.2">
      <c r="A164" s="347"/>
      <c r="B164" s="352" t="s">
        <v>289</v>
      </c>
      <c r="C164" s="353"/>
      <c r="D164" s="353"/>
      <c r="E164" s="354"/>
      <c r="F164" s="34">
        <v>9993</v>
      </c>
      <c r="G164" s="34">
        <v>9919</v>
      </c>
      <c r="I164" s="34">
        <f t="shared" si="6"/>
        <v>-74</v>
      </c>
      <c r="J164" s="37">
        <f t="shared" si="7"/>
        <v>-7.405183628539978E-3</v>
      </c>
    </row>
    <row r="165" spans="1:10" x14ac:dyDescent="0.2">
      <c r="A165" s="347"/>
      <c r="B165" s="346" t="s">
        <v>150</v>
      </c>
      <c r="C165" s="349">
        <v>1</v>
      </c>
      <c r="D165" s="346">
        <v>1</v>
      </c>
      <c r="E165" s="19" t="s">
        <v>290</v>
      </c>
      <c r="F165" s="20"/>
      <c r="G165" s="20">
        <v>121</v>
      </c>
      <c r="I165" s="20">
        <f t="shared" si="6"/>
        <v>121</v>
      </c>
      <c r="J165" s="25" t="e">
        <f t="shared" si="7"/>
        <v>#DIV/0!</v>
      </c>
    </row>
    <row r="166" spans="1:10" x14ac:dyDescent="0.2">
      <c r="A166" s="347"/>
      <c r="B166" s="347"/>
      <c r="C166" s="350"/>
      <c r="D166" s="347"/>
      <c r="E166" s="19" t="s">
        <v>167</v>
      </c>
      <c r="F166" s="20">
        <v>267</v>
      </c>
      <c r="G166" s="20"/>
      <c r="I166" s="20">
        <f t="shared" si="6"/>
        <v>-267</v>
      </c>
      <c r="J166" s="25">
        <f t="shared" si="7"/>
        <v>-1</v>
      </c>
    </row>
    <row r="167" spans="1:10" x14ac:dyDescent="0.2">
      <c r="A167" s="347"/>
      <c r="B167" s="347"/>
      <c r="C167" s="350"/>
      <c r="D167" s="348"/>
      <c r="E167" s="19" t="s">
        <v>168</v>
      </c>
      <c r="F167" s="20">
        <v>16</v>
      </c>
      <c r="G167" s="20">
        <v>10</v>
      </c>
      <c r="I167" s="20">
        <f t="shared" si="6"/>
        <v>-6</v>
      </c>
      <c r="J167" s="25">
        <f t="shared" si="7"/>
        <v>-0.375</v>
      </c>
    </row>
    <row r="168" spans="1:10" x14ac:dyDescent="0.2">
      <c r="A168" s="347"/>
      <c r="B168" s="347"/>
      <c r="C168" s="350"/>
      <c r="D168" s="28">
        <v>2</v>
      </c>
      <c r="E168" s="19" t="s">
        <v>169</v>
      </c>
      <c r="F168" s="20">
        <v>138</v>
      </c>
      <c r="G168" s="20">
        <v>138</v>
      </c>
      <c r="I168" s="20">
        <f t="shared" si="6"/>
        <v>0</v>
      </c>
      <c r="J168" s="25">
        <f t="shared" si="7"/>
        <v>0</v>
      </c>
    </row>
    <row r="169" spans="1:10" x14ac:dyDescent="0.2">
      <c r="A169" s="347"/>
      <c r="B169" s="347"/>
      <c r="C169" s="351"/>
      <c r="D169" s="29"/>
      <c r="E169" s="19" t="s">
        <v>170</v>
      </c>
      <c r="F169" s="20">
        <v>46</v>
      </c>
      <c r="G169" s="20">
        <v>47</v>
      </c>
      <c r="I169" s="20">
        <f t="shared" si="6"/>
        <v>1</v>
      </c>
      <c r="J169" s="25">
        <f t="shared" si="7"/>
        <v>2.1739130434782608E-2</v>
      </c>
    </row>
    <row r="170" spans="1:10" x14ac:dyDescent="0.2">
      <c r="A170" s="347"/>
      <c r="B170" s="347"/>
      <c r="C170" s="349">
        <v>2</v>
      </c>
      <c r="D170" s="40">
        <v>2</v>
      </c>
      <c r="E170" s="19" t="s">
        <v>171</v>
      </c>
      <c r="F170" s="20">
        <v>115</v>
      </c>
      <c r="G170" s="20">
        <v>122</v>
      </c>
      <c r="I170" s="20">
        <f t="shared" si="6"/>
        <v>7</v>
      </c>
      <c r="J170" s="25">
        <f t="shared" si="7"/>
        <v>6.0869565217391307E-2</v>
      </c>
    </row>
    <row r="171" spans="1:10" x14ac:dyDescent="0.2">
      <c r="A171" s="347"/>
      <c r="B171" s="348"/>
      <c r="C171" s="351"/>
      <c r="D171" s="40"/>
      <c r="E171" s="19" t="s">
        <v>172</v>
      </c>
      <c r="F171" s="20">
        <v>41</v>
      </c>
      <c r="G171" s="20">
        <v>34</v>
      </c>
      <c r="I171" s="20">
        <f t="shared" si="6"/>
        <v>-7</v>
      </c>
      <c r="J171" s="25">
        <f t="shared" si="7"/>
        <v>-0.17073170731707318</v>
      </c>
    </row>
    <row r="172" spans="1:10" x14ac:dyDescent="0.2">
      <c r="A172" s="348"/>
      <c r="B172" s="352" t="s">
        <v>151</v>
      </c>
      <c r="C172" s="353"/>
      <c r="D172" s="353"/>
      <c r="E172" s="354"/>
      <c r="F172" s="34">
        <v>623</v>
      </c>
      <c r="G172" s="34">
        <v>472</v>
      </c>
      <c r="I172" s="34">
        <f t="shared" si="6"/>
        <v>-151</v>
      </c>
      <c r="J172" s="37">
        <f t="shared" si="7"/>
        <v>-0.24237560192616373</v>
      </c>
    </row>
    <row r="173" spans="1:10" x14ac:dyDescent="0.2">
      <c r="A173" s="343" t="s">
        <v>102</v>
      </c>
      <c r="B173" s="344"/>
      <c r="C173" s="344"/>
      <c r="D173" s="344"/>
      <c r="E173" s="345"/>
      <c r="F173" s="35">
        <v>10730</v>
      </c>
      <c r="G173" s="35">
        <v>10501</v>
      </c>
      <c r="I173" s="35">
        <f t="shared" si="6"/>
        <v>-229</v>
      </c>
      <c r="J173" s="38">
        <f t="shared" si="7"/>
        <v>-2.1342031686859272E-2</v>
      </c>
    </row>
    <row r="174" spans="1:10" x14ac:dyDescent="0.2">
      <c r="A174" s="355" t="s">
        <v>96</v>
      </c>
      <c r="B174" s="356"/>
      <c r="C174" s="356"/>
      <c r="D174" s="356"/>
      <c r="E174" s="357"/>
      <c r="F174" s="36">
        <v>60489</v>
      </c>
      <c r="G174" s="36">
        <v>60491</v>
      </c>
      <c r="I174" s="36">
        <f t="shared" si="6"/>
        <v>2</v>
      </c>
      <c r="J174" s="39">
        <f t="shared" si="7"/>
        <v>3.3063862851096892E-5</v>
      </c>
    </row>
    <row r="179" spans="1:10" x14ac:dyDescent="0.2">
      <c r="A179" s="3"/>
    </row>
    <row r="180" spans="1:10" ht="12" x14ac:dyDescent="0.2">
      <c r="A180" s="51" t="s">
        <v>1</v>
      </c>
      <c r="F180" s="26"/>
      <c r="G180" s="26"/>
      <c r="I180" s="26"/>
      <c r="J180" s="27"/>
    </row>
    <row r="181" spans="1:10" ht="21" customHeight="1" x14ac:dyDescent="0.2">
      <c r="C181" s="22" t="s">
        <v>105</v>
      </c>
      <c r="D181" s="22" t="s">
        <v>106</v>
      </c>
      <c r="E181" s="22" t="s">
        <v>187</v>
      </c>
      <c r="F181" s="22" t="s">
        <v>203</v>
      </c>
      <c r="G181" s="22" t="s">
        <v>291</v>
      </c>
      <c r="H181" s="14"/>
      <c r="I181" s="22" t="s">
        <v>195</v>
      </c>
      <c r="J181" s="24" t="s">
        <v>196</v>
      </c>
    </row>
    <row r="182" spans="1:10" x14ac:dyDescent="0.2">
      <c r="A182" s="346" t="s">
        <v>112</v>
      </c>
      <c r="B182" s="346" t="s">
        <v>3</v>
      </c>
      <c r="C182" s="19">
        <v>1</v>
      </c>
      <c r="D182" s="28">
        <v>2</v>
      </c>
      <c r="E182" s="19" t="s">
        <v>177</v>
      </c>
      <c r="F182" s="20">
        <v>9649</v>
      </c>
      <c r="G182" s="20">
        <v>10043</v>
      </c>
      <c r="I182" s="20">
        <f>G182-F182</f>
        <v>394</v>
      </c>
      <c r="J182" s="25">
        <f>I182/F182</f>
        <v>4.0833246968597782E-2</v>
      </c>
    </row>
    <row r="183" spans="1:10" x14ac:dyDescent="0.2">
      <c r="A183" s="347"/>
      <c r="B183" s="348"/>
      <c r="C183" s="19">
        <v>2</v>
      </c>
      <c r="D183" s="40">
        <v>2</v>
      </c>
      <c r="E183" s="19" t="s">
        <v>178</v>
      </c>
      <c r="F183" s="20">
        <v>18268</v>
      </c>
      <c r="G183" s="20">
        <v>18973</v>
      </c>
      <c r="I183" s="20">
        <f t="shared" ref="I183:I199" si="8">G183-F183</f>
        <v>705</v>
      </c>
      <c r="J183" s="25">
        <f t="shared" ref="J183:J199" si="9">I183/F183</f>
        <v>3.8592073571272173E-2</v>
      </c>
    </row>
    <row r="184" spans="1:10" x14ac:dyDescent="0.2">
      <c r="A184" s="348"/>
      <c r="B184" s="352" t="s">
        <v>261</v>
      </c>
      <c r="C184" s="353"/>
      <c r="D184" s="353"/>
      <c r="E184" s="354"/>
      <c r="F184" s="34">
        <v>27917</v>
      </c>
      <c r="G184" s="34">
        <v>29016</v>
      </c>
      <c r="I184" s="34">
        <f t="shared" si="8"/>
        <v>1099</v>
      </c>
      <c r="J184" s="37">
        <f t="shared" si="9"/>
        <v>3.9366694129025326E-2</v>
      </c>
    </row>
    <row r="185" spans="1:10" x14ac:dyDescent="0.2">
      <c r="A185" s="343" t="s">
        <v>118</v>
      </c>
      <c r="B185" s="344"/>
      <c r="C185" s="344"/>
      <c r="D185" s="344"/>
      <c r="E185" s="345"/>
      <c r="F185" s="35">
        <v>27917</v>
      </c>
      <c r="G185" s="35">
        <v>29016</v>
      </c>
      <c r="I185" s="35">
        <f t="shared" si="8"/>
        <v>1099</v>
      </c>
      <c r="J185" s="38">
        <f t="shared" si="9"/>
        <v>3.9366694129025326E-2</v>
      </c>
    </row>
    <row r="186" spans="1:10" x14ac:dyDescent="0.2">
      <c r="A186" s="346" t="s">
        <v>111</v>
      </c>
      <c r="B186" s="28" t="s">
        <v>12</v>
      </c>
      <c r="C186" s="19">
        <v>1</v>
      </c>
      <c r="D186" s="28">
        <v>1</v>
      </c>
      <c r="E186" s="19" t="s">
        <v>13</v>
      </c>
      <c r="F186" s="20">
        <v>2631</v>
      </c>
      <c r="G186" s="20">
        <v>2580</v>
      </c>
      <c r="I186" s="20">
        <f t="shared" si="8"/>
        <v>-51</v>
      </c>
      <c r="J186" s="25">
        <f t="shared" si="9"/>
        <v>-1.9384264538198404E-2</v>
      </c>
    </row>
    <row r="187" spans="1:10" x14ac:dyDescent="0.2">
      <c r="A187" s="347"/>
      <c r="B187" s="352" t="s">
        <v>262</v>
      </c>
      <c r="C187" s="353"/>
      <c r="D187" s="353"/>
      <c r="E187" s="354"/>
      <c r="F187" s="34">
        <v>2631</v>
      </c>
      <c r="G187" s="34">
        <v>2580</v>
      </c>
      <c r="I187" s="34">
        <f t="shared" si="8"/>
        <v>-51</v>
      </c>
      <c r="J187" s="37">
        <f t="shared" si="9"/>
        <v>-1.9384264538198404E-2</v>
      </c>
    </row>
    <row r="188" spans="1:10" x14ac:dyDescent="0.2">
      <c r="A188" s="347"/>
      <c r="B188" s="346" t="s">
        <v>10</v>
      </c>
      <c r="C188" s="19">
        <v>1</v>
      </c>
      <c r="D188" s="28">
        <v>2</v>
      </c>
      <c r="E188" s="19" t="s">
        <v>179</v>
      </c>
      <c r="F188" s="20">
        <v>1441</v>
      </c>
      <c r="G188" s="20">
        <v>1463</v>
      </c>
      <c r="I188" s="20">
        <f t="shared" si="8"/>
        <v>22</v>
      </c>
      <c r="J188" s="25">
        <f t="shared" si="9"/>
        <v>1.5267175572519083E-2</v>
      </c>
    </row>
    <row r="189" spans="1:10" x14ac:dyDescent="0.2">
      <c r="A189" s="347"/>
      <c r="B189" s="348"/>
      <c r="C189" s="19">
        <v>2</v>
      </c>
      <c r="D189" s="40">
        <v>2</v>
      </c>
      <c r="E189" s="19" t="s">
        <v>204</v>
      </c>
      <c r="F189" s="20">
        <v>1382</v>
      </c>
      <c r="G189" s="20">
        <v>1369</v>
      </c>
      <c r="I189" s="20">
        <f t="shared" si="8"/>
        <v>-13</v>
      </c>
      <c r="J189" s="25">
        <f t="shared" si="9"/>
        <v>-9.4066570188133143E-3</v>
      </c>
    </row>
    <row r="190" spans="1:10" x14ac:dyDescent="0.2">
      <c r="A190" s="347"/>
      <c r="B190" s="352" t="s">
        <v>103</v>
      </c>
      <c r="C190" s="353"/>
      <c r="D190" s="353"/>
      <c r="E190" s="354"/>
      <c r="F190" s="34">
        <v>2823</v>
      </c>
      <c r="G190" s="34">
        <v>2832</v>
      </c>
      <c r="I190" s="34">
        <f t="shared" si="8"/>
        <v>9</v>
      </c>
      <c r="J190" s="37">
        <f t="shared" si="9"/>
        <v>3.188097768331562E-3</v>
      </c>
    </row>
    <row r="191" spans="1:10" x14ac:dyDescent="0.2">
      <c r="A191" s="347"/>
      <c r="B191" s="346" t="s">
        <v>175</v>
      </c>
      <c r="C191" s="19">
        <v>1</v>
      </c>
      <c r="D191" s="28">
        <v>2</v>
      </c>
      <c r="E191" s="19" t="s">
        <v>181</v>
      </c>
      <c r="F191" s="20">
        <v>610</v>
      </c>
      <c r="G191" s="20">
        <v>716</v>
      </c>
      <c r="I191" s="20">
        <f t="shared" si="8"/>
        <v>106</v>
      </c>
      <c r="J191" s="25">
        <f t="shared" si="9"/>
        <v>0.17377049180327869</v>
      </c>
    </row>
    <row r="192" spans="1:10" x14ac:dyDescent="0.2">
      <c r="A192" s="347"/>
      <c r="B192" s="348"/>
      <c r="C192" s="19">
        <v>2</v>
      </c>
      <c r="D192" s="40">
        <v>2</v>
      </c>
      <c r="E192" s="19" t="s">
        <v>189</v>
      </c>
      <c r="F192" s="20">
        <v>606</v>
      </c>
      <c r="G192" s="20">
        <v>550</v>
      </c>
      <c r="I192" s="20">
        <f t="shared" si="8"/>
        <v>-56</v>
      </c>
      <c r="J192" s="25">
        <f t="shared" si="9"/>
        <v>-9.2409240924092403E-2</v>
      </c>
    </row>
    <row r="193" spans="1:10" x14ac:dyDescent="0.2">
      <c r="A193" s="348"/>
      <c r="B193" s="352" t="s">
        <v>176</v>
      </c>
      <c r="C193" s="353"/>
      <c r="D193" s="353"/>
      <c r="E193" s="354"/>
      <c r="F193" s="34">
        <v>1216</v>
      </c>
      <c r="G193" s="34">
        <v>1266</v>
      </c>
      <c r="I193" s="34">
        <f t="shared" si="8"/>
        <v>50</v>
      </c>
      <c r="J193" s="37">
        <f t="shared" si="9"/>
        <v>4.1118421052631582E-2</v>
      </c>
    </row>
    <row r="194" spans="1:10" x14ac:dyDescent="0.2">
      <c r="A194" s="343" t="s">
        <v>119</v>
      </c>
      <c r="B194" s="344"/>
      <c r="C194" s="344"/>
      <c r="D194" s="344"/>
      <c r="E194" s="345"/>
      <c r="F194" s="35">
        <v>6670</v>
      </c>
      <c r="G194" s="35">
        <v>6678</v>
      </c>
      <c r="I194" s="35">
        <f t="shared" si="8"/>
        <v>8</v>
      </c>
      <c r="J194" s="38">
        <f t="shared" si="9"/>
        <v>1.1994002998500749E-3</v>
      </c>
    </row>
    <row r="195" spans="1:10" x14ac:dyDescent="0.2">
      <c r="A195" s="346" t="s">
        <v>110</v>
      </c>
      <c r="B195" s="346" t="s">
        <v>15</v>
      </c>
      <c r="C195" s="349">
        <v>1</v>
      </c>
      <c r="D195" s="346">
        <v>1</v>
      </c>
      <c r="E195" s="19" t="s">
        <v>152</v>
      </c>
      <c r="F195" s="20">
        <v>233</v>
      </c>
      <c r="G195" s="20">
        <v>238</v>
      </c>
      <c r="I195" s="20">
        <f t="shared" si="8"/>
        <v>5</v>
      </c>
      <c r="J195" s="25">
        <f t="shared" si="9"/>
        <v>2.1459227467811159E-2</v>
      </c>
    </row>
    <row r="196" spans="1:10" x14ac:dyDescent="0.2">
      <c r="A196" s="347"/>
      <c r="B196" s="347"/>
      <c r="C196" s="350"/>
      <c r="D196" s="347"/>
      <c r="E196" s="19" t="s">
        <v>153</v>
      </c>
      <c r="F196" s="20">
        <v>2095</v>
      </c>
      <c r="G196" s="20">
        <v>1963</v>
      </c>
      <c r="I196" s="20">
        <f t="shared" si="8"/>
        <v>-132</v>
      </c>
      <c r="J196" s="25">
        <f t="shared" si="9"/>
        <v>-6.3007159904534607E-2</v>
      </c>
    </row>
    <row r="197" spans="1:10" x14ac:dyDescent="0.2">
      <c r="A197" s="347"/>
      <c r="B197" s="347"/>
      <c r="C197" s="350"/>
      <c r="D197" s="347"/>
      <c r="E197" s="19" t="s">
        <v>205</v>
      </c>
      <c r="F197" s="20">
        <v>7</v>
      </c>
      <c r="G197" s="20">
        <v>10</v>
      </c>
      <c r="I197" s="20">
        <f t="shared" si="8"/>
        <v>3</v>
      </c>
      <c r="J197" s="25">
        <f t="shared" si="9"/>
        <v>0.42857142857142855</v>
      </c>
    </row>
    <row r="198" spans="1:10" x14ac:dyDescent="0.2">
      <c r="A198" s="347"/>
      <c r="B198" s="347"/>
      <c r="C198" s="350"/>
      <c r="D198" s="347"/>
      <c r="E198" s="19" t="s">
        <v>207</v>
      </c>
      <c r="F198" s="20">
        <v>28</v>
      </c>
      <c r="G198" s="20">
        <v>39</v>
      </c>
      <c r="I198" s="20">
        <f t="shared" si="8"/>
        <v>11</v>
      </c>
      <c r="J198" s="25">
        <f t="shared" si="9"/>
        <v>0.39285714285714285</v>
      </c>
    </row>
    <row r="199" spans="1:10" x14ac:dyDescent="0.2">
      <c r="A199" s="347"/>
      <c r="B199" s="347"/>
      <c r="C199" s="350"/>
      <c r="D199" s="347"/>
      <c r="E199" s="19" t="s">
        <v>182</v>
      </c>
      <c r="F199" s="20">
        <v>117</v>
      </c>
      <c r="G199" s="20">
        <v>123</v>
      </c>
      <c r="I199" s="20">
        <f t="shared" si="8"/>
        <v>6</v>
      </c>
      <c r="J199" s="25">
        <f t="shared" si="9"/>
        <v>5.128205128205128E-2</v>
      </c>
    </row>
    <row r="200" spans="1:10" x14ac:dyDescent="0.2">
      <c r="A200" s="347"/>
      <c r="B200" s="347"/>
      <c r="C200" s="350"/>
      <c r="D200" s="347"/>
      <c r="E200" s="19" t="s">
        <v>209</v>
      </c>
      <c r="F200" s="20">
        <v>9</v>
      </c>
      <c r="G200" s="20">
        <v>6</v>
      </c>
      <c r="I200" s="20">
        <f t="shared" ref="I200:I263" si="10">G200-F200</f>
        <v>-3</v>
      </c>
      <c r="J200" s="25">
        <f t="shared" ref="J200:J263" si="11">I200/F200</f>
        <v>-0.33333333333333331</v>
      </c>
    </row>
    <row r="201" spans="1:10" x14ac:dyDescent="0.2">
      <c r="A201" s="347"/>
      <c r="B201" s="347"/>
      <c r="C201" s="350"/>
      <c r="D201" s="347"/>
      <c r="E201" s="19" t="s">
        <v>154</v>
      </c>
      <c r="F201" s="20">
        <v>1841</v>
      </c>
      <c r="G201" s="20">
        <v>1800</v>
      </c>
      <c r="I201" s="20">
        <f t="shared" si="10"/>
        <v>-41</v>
      </c>
      <c r="J201" s="25">
        <f t="shared" si="11"/>
        <v>-2.2270505160239002E-2</v>
      </c>
    </row>
    <row r="202" spans="1:10" x14ac:dyDescent="0.2">
      <c r="A202" s="347"/>
      <c r="B202" s="347"/>
      <c r="C202" s="350"/>
      <c r="D202" s="347"/>
      <c r="E202" s="19" t="s">
        <v>155</v>
      </c>
      <c r="F202" s="20">
        <v>5244</v>
      </c>
      <c r="G202" s="20">
        <v>5266</v>
      </c>
      <c r="I202" s="20">
        <f t="shared" si="10"/>
        <v>22</v>
      </c>
      <c r="J202" s="25">
        <f t="shared" si="11"/>
        <v>4.195270785659802E-3</v>
      </c>
    </row>
    <row r="203" spans="1:10" x14ac:dyDescent="0.2">
      <c r="A203" s="347"/>
      <c r="B203" s="347"/>
      <c r="C203" s="350"/>
      <c r="D203" s="347"/>
      <c r="E203" s="19" t="s">
        <v>17</v>
      </c>
      <c r="F203" s="20">
        <v>6488</v>
      </c>
      <c r="G203" s="20">
        <v>6831</v>
      </c>
      <c r="I203" s="20">
        <f t="shared" si="10"/>
        <v>343</v>
      </c>
      <c r="J203" s="25">
        <f t="shared" si="11"/>
        <v>5.2866831072749691E-2</v>
      </c>
    </row>
    <row r="204" spans="1:10" x14ac:dyDescent="0.2">
      <c r="A204" s="347"/>
      <c r="B204" s="348"/>
      <c r="C204" s="351"/>
      <c r="D204" s="348"/>
      <c r="E204" s="19" t="s">
        <v>83</v>
      </c>
      <c r="F204" s="20">
        <v>51</v>
      </c>
      <c r="G204" s="20">
        <v>44</v>
      </c>
      <c r="I204" s="20">
        <f t="shared" si="10"/>
        <v>-7</v>
      </c>
      <c r="J204" s="25">
        <f t="shared" si="11"/>
        <v>-0.13725490196078433</v>
      </c>
    </row>
    <row r="205" spans="1:10" x14ac:dyDescent="0.2">
      <c r="A205" s="347"/>
      <c r="B205" s="352" t="s">
        <v>104</v>
      </c>
      <c r="C205" s="353"/>
      <c r="D205" s="353"/>
      <c r="E205" s="354"/>
      <c r="F205" s="34">
        <v>16113</v>
      </c>
      <c r="G205" s="34">
        <v>16320</v>
      </c>
      <c r="I205" s="34">
        <f t="shared" si="10"/>
        <v>207</v>
      </c>
      <c r="J205" s="37">
        <f t="shared" si="11"/>
        <v>1.2846769689070937E-2</v>
      </c>
    </row>
    <row r="206" spans="1:10" x14ac:dyDescent="0.2">
      <c r="A206" s="347"/>
      <c r="B206" s="346" t="s">
        <v>263</v>
      </c>
      <c r="C206" s="349">
        <v>1</v>
      </c>
      <c r="D206" s="346">
        <v>2</v>
      </c>
      <c r="E206" s="19" t="s">
        <v>265</v>
      </c>
      <c r="F206" s="20"/>
      <c r="G206" s="20">
        <v>21</v>
      </c>
      <c r="I206" s="20">
        <f t="shared" si="10"/>
        <v>21</v>
      </c>
      <c r="J206" s="25" t="e">
        <f t="shared" si="11"/>
        <v>#DIV/0!</v>
      </c>
    </row>
    <row r="207" spans="1:10" x14ac:dyDescent="0.2">
      <c r="A207" s="347"/>
      <c r="B207" s="347"/>
      <c r="C207" s="350"/>
      <c r="D207" s="347"/>
      <c r="E207" s="19" t="s">
        <v>41</v>
      </c>
      <c r="F207" s="20">
        <v>29</v>
      </c>
      <c r="G207" s="20">
        <v>26</v>
      </c>
      <c r="I207" s="20">
        <f t="shared" si="10"/>
        <v>-3</v>
      </c>
      <c r="J207" s="25">
        <f t="shared" si="11"/>
        <v>-0.10344827586206896</v>
      </c>
    </row>
    <row r="208" spans="1:10" x14ac:dyDescent="0.2">
      <c r="A208" s="347"/>
      <c r="B208" s="347"/>
      <c r="C208" s="351"/>
      <c r="D208" s="347"/>
      <c r="E208" s="19" t="s">
        <v>133</v>
      </c>
      <c r="F208" s="20">
        <v>10</v>
      </c>
      <c r="G208" s="20">
        <v>4</v>
      </c>
      <c r="I208" s="20">
        <f t="shared" si="10"/>
        <v>-6</v>
      </c>
      <c r="J208" s="25">
        <f t="shared" si="11"/>
        <v>-0.6</v>
      </c>
    </row>
    <row r="209" spans="1:10" x14ac:dyDescent="0.2">
      <c r="A209" s="347"/>
      <c r="B209" s="347"/>
      <c r="C209" s="349">
        <v>2</v>
      </c>
      <c r="D209" s="347">
        <v>2</v>
      </c>
      <c r="E209" s="19" t="s">
        <v>42</v>
      </c>
      <c r="F209" s="20">
        <v>10</v>
      </c>
      <c r="G209" s="20">
        <v>21</v>
      </c>
      <c r="I209" s="20">
        <f t="shared" si="10"/>
        <v>11</v>
      </c>
      <c r="J209" s="25">
        <f t="shared" si="11"/>
        <v>1.1000000000000001</v>
      </c>
    </row>
    <row r="210" spans="1:10" x14ac:dyDescent="0.2">
      <c r="A210" s="347"/>
      <c r="B210" s="348"/>
      <c r="C210" s="351"/>
      <c r="D210" s="348"/>
      <c r="E210" s="19" t="s">
        <v>143</v>
      </c>
      <c r="F210" s="20">
        <v>10</v>
      </c>
      <c r="G210" s="20">
        <v>13</v>
      </c>
      <c r="I210" s="20">
        <f t="shared" si="10"/>
        <v>3</v>
      </c>
      <c r="J210" s="25">
        <f t="shared" si="11"/>
        <v>0.3</v>
      </c>
    </row>
    <row r="211" spans="1:10" x14ac:dyDescent="0.2">
      <c r="A211" s="347"/>
      <c r="B211" s="352" t="s">
        <v>266</v>
      </c>
      <c r="C211" s="353"/>
      <c r="D211" s="353"/>
      <c r="E211" s="354"/>
      <c r="F211" s="34">
        <v>59</v>
      </c>
      <c r="G211" s="34">
        <v>85</v>
      </c>
      <c r="I211" s="34">
        <f t="shared" si="10"/>
        <v>26</v>
      </c>
      <c r="J211" s="37">
        <f t="shared" si="11"/>
        <v>0.44067796610169491</v>
      </c>
    </row>
    <row r="212" spans="1:10" x14ac:dyDescent="0.2">
      <c r="A212" s="347"/>
      <c r="B212" s="346" t="s">
        <v>267</v>
      </c>
      <c r="C212" s="349">
        <v>1</v>
      </c>
      <c r="D212" s="28">
        <v>2</v>
      </c>
      <c r="E212" s="19" t="s">
        <v>156</v>
      </c>
      <c r="F212" s="20">
        <v>163</v>
      </c>
      <c r="G212" s="20">
        <v>175</v>
      </c>
      <c r="I212" s="20">
        <f t="shared" si="10"/>
        <v>12</v>
      </c>
      <c r="J212" s="25">
        <f t="shared" si="11"/>
        <v>7.3619631901840496E-2</v>
      </c>
    </row>
    <row r="213" spans="1:10" x14ac:dyDescent="0.2">
      <c r="A213" s="347"/>
      <c r="B213" s="347"/>
      <c r="C213" s="350"/>
      <c r="D213" s="29"/>
      <c r="E213" s="19" t="s">
        <v>126</v>
      </c>
      <c r="F213" s="20">
        <v>690</v>
      </c>
      <c r="G213" s="20">
        <v>772</v>
      </c>
      <c r="I213" s="20">
        <f t="shared" si="10"/>
        <v>82</v>
      </c>
      <c r="J213" s="25">
        <f t="shared" si="11"/>
        <v>0.11884057971014493</v>
      </c>
    </row>
    <row r="214" spans="1:10" x14ac:dyDescent="0.2">
      <c r="A214" s="347"/>
      <c r="B214" s="347"/>
      <c r="C214" s="350"/>
      <c r="D214" s="29"/>
      <c r="E214" s="19" t="s">
        <v>157</v>
      </c>
      <c r="F214" s="20">
        <v>38</v>
      </c>
      <c r="G214" s="20">
        <v>36</v>
      </c>
      <c r="I214" s="20">
        <f t="shared" si="10"/>
        <v>-2</v>
      </c>
      <c r="J214" s="25">
        <f t="shared" si="11"/>
        <v>-5.2631578947368418E-2</v>
      </c>
    </row>
    <row r="215" spans="1:10" x14ac:dyDescent="0.2">
      <c r="A215" s="347"/>
      <c r="B215" s="347"/>
      <c r="C215" s="350"/>
      <c r="D215" s="29"/>
      <c r="E215" s="19" t="s">
        <v>127</v>
      </c>
      <c r="F215" s="20">
        <v>10</v>
      </c>
      <c r="G215" s="20">
        <v>9</v>
      </c>
      <c r="I215" s="20">
        <f t="shared" si="10"/>
        <v>-1</v>
      </c>
      <c r="J215" s="25">
        <f t="shared" si="11"/>
        <v>-0.1</v>
      </c>
    </row>
    <row r="216" spans="1:10" x14ac:dyDescent="0.2">
      <c r="A216" s="347"/>
      <c r="B216" s="347"/>
      <c r="C216" s="350"/>
      <c r="D216" s="29"/>
      <c r="E216" s="19" t="s">
        <v>128</v>
      </c>
      <c r="F216" s="20">
        <v>1280</v>
      </c>
      <c r="G216" s="20">
        <v>1292</v>
      </c>
      <c r="I216" s="20">
        <f t="shared" si="10"/>
        <v>12</v>
      </c>
      <c r="J216" s="25">
        <f t="shared" si="11"/>
        <v>9.3749999999999997E-3</v>
      </c>
    </row>
    <row r="217" spans="1:10" x14ac:dyDescent="0.2">
      <c r="A217" s="347"/>
      <c r="B217" s="347"/>
      <c r="C217" s="350"/>
      <c r="D217" s="29"/>
      <c r="E217" s="19" t="s">
        <v>134</v>
      </c>
      <c r="F217" s="20">
        <v>365</v>
      </c>
      <c r="G217" s="20">
        <v>376</v>
      </c>
      <c r="I217" s="20">
        <f t="shared" si="10"/>
        <v>11</v>
      </c>
      <c r="J217" s="25">
        <f t="shared" si="11"/>
        <v>3.0136986301369864E-2</v>
      </c>
    </row>
    <row r="218" spans="1:10" x14ac:dyDescent="0.2">
      <c r="A218" s="347"/>
      <c r="B218" s="347"/>
      <c r="C218" s="350"/>
      <c r="D218" s="29"/>
      <c r="E218" s="19" t="s">
        <v>129</v>
      </c>
      <c r="F218" s="20">
        <v>3815</v>
      </c>
      <c r="G218" s="20">
        <v>4124</v>
      </c>
      <c r="I218" s="20">
        <f t="shared" si="10"/>
        <v>309</v>
      </c>
      <c r="J218" s="25">
        <f t="shared" si="11"/>
        <v>8.0996068152031461E-2</v>
      </c>
    </row>
    <row r="219" spans="1:10" x14ac:dyDescent="0.2">
      <c r="A219" s="347"/>
      <c r="B219" s="347"/>
      <c r="C219" s="351"/>
      <c r="D219" s="29"/>
      <c r="E219" s="19" t="s">
        <v>158</v>
      </c>
      <c r="F219" s="20">
        <v>63</v>
      </c>
      <c r="G219" s="20">
        <v>59</v>
      </c>
      <c r="I219" s="20">
        <f t="shared" si="10"/>
        <v>-4</v>
      </c>
      <c r="J219" s="25">
        <f t="shared" si="11"/>
        <v>-6.3492063492063489E-2</v>
      </c>
    </row>
    <row r="220" spans="1:10" x14ac:dyDescent="0.2">
      <c r="A220" s="347"/>
      <c r="B220" s="347"/>
      <c r="C220" s="349">
        <v>2</v>
      </c>
      <c r="D220" s="40">
        <v>2</v>
      </c>
      <c r="E220" s="19" t="s">
        <v>159</v>
      </c>
      <c r="F220" s="20">
        <v>95</v>
      </c>
      <c r="G220" s="20">
        <v>103</v>
      </c>
      <c r="I220" s="20">
        <f t="shared" si="10"/>
        <v>8</v>
      </c>
      <c r="J220" s="25">
        <f t="shared" si="11"/>
        <v>8.4210526315789472E-2</v>
      </c>
    </row>
    <row r="221" spans="1:10" x14ac:dyDescent="0.2">
      <c r="A221" s="347"/>
      <c r="B221" s="347"/>
      <c r="C221" s="350"/>
      <c r="D221" s="40"/>
      <c r="E221" s="19" t="s">
        <v>135</v>
      </c>
      <c r="F221" s="20">
        <v>494</v>
      </c>
      <c r="G221" s="20">
        <v>519</v>
      </c>
      <c r="I221" s="20">
        <f t="shared" si="10"/>
        <v>25</v>
      </c>
      <c r="J221" s="25">
        <f t="shared" si="11"/>
        <v>5.0607287449392711E-2</v>
      </c>
    </row>
    <row r="222" spans="1:10" x14ac:dyDescent="0.2">
      <c r="A222" s="347"/>
      <c r="B222" s="347"/>
      <c r="C222" s="350"/>
      <c r="D222" s="40"/>
      <c r="E222" s="19" t="s">
        <v>160</v>
      </c>
      <c r="F222" s="20">
        <v>16</v>
      </c>
      <c r="G222" s="20">
        <v>10</v>
      </c>
      <c r="I222" s="20">
        <f t="shared" si="10"/>
        <v>-6</v>
      </c>
      <c r="J222" s="25">
        <f t="shared" si="11"/>
        <v>-0.375</v>
      </c>
    </row>
    <row r="223" spans="1:10" x14ac:dyDescent="0.2">
      <c r="A223" s="347"/>
      <c r="B223" s="347"/>
      <c r="C223" s="350"/>
      <c r="D223" s="40"/>
      <c r="E223" s="19" t="s">
        <v>136</v>
      </c>
      <c r="F223" s="20">
        <v>11</v>
      </c>
      <c r="G223" s="20">
        <v>7</v>
      </c>
      <c r="I223" s="20">
        <f t="shared" si="10"/>
        <v>-4</v>
      </c>
      <c r="J223" s="25">
        <f t="shared" si="11"/>
        <v>-0.36363636363636365</v>
      </c>
    </row>
    <row r="224" spans="1:10" x14ac:dyDescent="0.2">
      <c r="A224" s="347"/>
      <c r="B224" s="347"/>
      <c r="C224" s="350"/>
      <c r="D224" s="40"/>
      <c r="E224" s="19" t="s">
        <v>137</v>
      </c>
      <c r="F224" s="20">
        <v>928</v>
      </c>
      <c r="G224" s="20">
        <v>927</v>
      </c>
      <c r="I224" s="20">
        <f t="shared" si="10"/>
        <v>-1</v>
      </c>
      <c r="J224" s="25">
        <f t="shared" si="11"/>
        <v>-1.0775862068965517E-3</v>
      </c>
    </row>
    <row r="225" spans="1:10" x14ac:dyDescent="0.2">
      <c r="A225" s="347"/>
      <c r="B225" s="347"/>
      <c r="C225" s="350"/>
      <c r="D225" s="40"/>
      <c r="E225" s="19" t="s">
        <v>162</v>
      </c>
      <c r="F225" s="20">
        <v>271</v>
      </c>
      <c r="G225" s="20">
        <v>298</v>
      </c>
      <c r="I225" s="20">
        <f t="shared" si="10"/>
        <v>27</v>
      </c>
      <c r="J225" s="25">
        <f t="shared" si="11"/>
        <v>9.9630996309963096E-2</v>
      </c>
    </row>
    <row r="226" spans="1:10" x14ac:dyDescent="0.2">
      <c r="A226" s="347"/>
      <c r="B226" s="347"/>
      <c r="C226" s="350"/>
      <c r="D226" s="40"/>
      <c r="E226" s="19" t="s">
        <v>138</v>
      </c>
      <c r="F226" s="20">
        <v>2749</v>
      </c>
      <c r="G226" s="20">
        <v>2962</v>
      </c>
      <c r="I226" s="20">
        <f t="shared" si="10"/>
        <v>213</v>
      </c>
      <c r="J226" s="25">
        <f t="shared" si="11"/>
        <v>7.7482720989450707E-2</v>
      </c>
    </row>
    <row r="227" spans="1:10" x14ac:dyDescent="0.2">
      <c r="A227" s="347"/>
      <c r="B227" s="348"/>
      <c r="C227" s="351"/>
      <c r="D227" s="40"/>
      <c r="E227" s="19" t="s">
        <v>161</v>
      </c>
      <c r="F227" s="20">
        <v>42</v>
      </c>
      <c r="G227" s="20">
        <v>46</v>
      </c>
      <c r="I227" s="20">
        <f t="shared" si="10"/>
        <v>4</v>
      </c>
      <c r="J227" s="25">
        <f t="shared" si="11"/>
        <v>9.5238095238095233E-2</v>
      </c>
    </row>
    <row r="228" spans="1:10" x14ac:dyDescent="0.2">
      <c r="A228" s="347"/>
      <c r="B228" s="352" t="s">
        <v>268</v>
      </c>
      <c r="C228" s="353"/>
      <c r="D228" s="353"/>
      <c r="E228" s="354"/>
      <c r="F228" s="34">
        <v>11030</v>
      </c>
      <c r="G228" s="34">
        <v>11715</v>
      </c>
      <c r="I228" s="34">
        <f t="shared" si="10"/>
        <v>685</v>
      </c>
      <c r="J228" s="37">
        <f t="shared" si="11"/>
        <v>6.2103354487760651E-2</v>
      </c>
    </row>
    <row r="229" spans="1:10" x14ac:dyDescent="0.2">
      <c r="A229" s="347"/>
      <c r="B229" s="346" t="s">
        <v>6</v>
      </c>
      <c r="C229" s="349">
        <v>1</v>
      </c>
      <c r="D229" s="28">
        <v>2</v>
      </c>
      <c r="E229" s="19" t="s">
        <v>269</v>
      </c>
      <c r="F229" s="20"/>
      <c r="G229" s="20">
        <v>509</v>
      </c>
      <c r="I229" s="20">
        <f t="shared" si="10"/>
        <v>509</v>
      </c>
      <c r="J229" s="25" t="e">
        <f t="shared" si="11"/>
        <v>#DIV/0!</v>
      </c>
    </row>
    <row r="230" spans="1:10" x14ac:dyDescent="0.2">
      <c r="A230" s="347"/>
      <c r="B230" s="347"/>
      <c r="C230" s="350"/>
      <c r="D230" s="29"/>
      <c r="E230" s="19" t="s">
        <v>212</v>
      </c>
      <c r="F230" s="20">
        <v>4</v>
      </c>
      <c r="G230" s="20"/>
      <c r="I230" s="20">
        <f t="shared" si="10"/>
        <v>-4</v>
      </c>
      <c r="J230" s="25">
        <f t="shared" si="11"/>
        <v>-1</v>
      </c>
    </row>
    <row r="231" spans="1:10" x14ac:dyDescent="0.2">
      <c r="A231" s="347"/>
      <c r="B231" s="347"/>
      <c r="C231" s="350"/>
      <c r="D231" s="29"/>
      <c r="E231" s="19" t="s">
        <v>271</v>
      </c>
      <c r="F231" s="20"/>
      <c r="G231" s="20">
        <v>34</v>
      </c>
      <c r="I231" s="20">
        <f t="shared" si="10"/>
        <v>34</v>
      </c>
      <c r="J231" s="25" t="e">
        <f t="shared" si="11"/>
        <v>#DIV/0!</v>
      </c>
    </row>
    <row r="232" spans="1:10" x14ac:dyDescent="0.2">
      <c r="A232" s="347"/>
      <c r="B232" s="347"/>
      <c r="C232" s="350"/>
      <c r="D232" s="29"/>
      <c r="E232" s="19" t="s">
        <v>28</v>
      </c>
      <c r="F232" s="20">
        <v>480</v>
      </c>
      <c r="G232" s="20">
        <v>458</v>
      </c>
      <c r="I232" s="20">
        <f t="shared" si="10"/>
        <v>-22</v>
      </c>
      <c r="J232" s="25">
        <f t="shared" si="11"/>
        <v>-4.583333333333333E-2</v>
      </c>
    </row>
    <row r="233" spans="1:10" x14ac:dyDescent="0.2">
      <c r="A233" s="347"/>
      <c r="B233" s="347"/>
      <c r="C233" s="350"/>
      <c r="D233" s="29"/>
      <c r="E233" s="19" t="s">
        <v>60</v>
      </c>
      <c r="F233" s="20">
        <v>799</v>
      </c>
      <c r="G233" s="20">
        <v>776</v>
      </c>
      <c r="I233" s="20">
        <f t="shared" si="10"/>
        <v>-23</v>
      </c>
      <c r="J233" s="25">
        <f t="shared" si="11"/>
        <v>-2.8785982478097622E-2</v>
      </c>
    </row>
    <row r="234" spans="1:10" x14ac:dyDescent="0.2">
      <c r="A234" s="347"/>
      <c r="B234" s="347"/>
      <c r="C234" s="350"/>
      <c r="D234" s="29"/>
      <c r="E234" s="19" t="s">
        <v>213</v>
      </c>
      <c r="F234" s="20">
        <v>8</v>
      </c>
      <c r="G234" s="20">
        <v>7</v>
      </c>
      <c r="I234" s="20">
        <f t="shared" si="10"/>
        <v>-1</v>
      </c>
      <c r="J234" s="25">
        <f t="shared" si="11"/>
        <v>-0.125</v>
      </c>
    </row>
    <row r="235" spans="1:10" x14ac:dyDescent="0.2">
      <c r="A235" s="347"/>
      <c r="B235" s="347"/>
      <c r="C235" s="350"/>
      <c r="D235" s="29"/>
      <c r="E235" s="19" t="s">
        <v>65</v>
      </c>
      <c r="F235" s="20">
        <v>46</v>
      </c>
      <c r="G235" s="20"/>
      <c r="I235" s="20">
        <f t="shared" si="10"/>
        <v>-46</v>
      </c>
      <c r="J235" s="25">
        <f t="shared" si="11"/>
        <v>-1</v>
      </c>
    </row>
    <row r="236" spans="1:10" x14ac:dyDescent="0.2">
      <c r="A236" s="347"/>
      <c r="B236" s="347"/>
      <c r="C236" s="350"/>
      <c r="D236" s="29"/>
      <c r="E236" s="19" t="s">
        <v>92</v>
      </c>
      <c r="F236" s="20">
        <v>688</v>
      </c>
      <c r="G236" s="20">
        <v>736</v>
      </c>
      <c r="I236" s="20">
        <f t="shared" si="10"/>
        <v>48</v>
      </c>
      <c r="J236" s="25">
        <f t="shared" si="11"/>
        <v>6.9767441860465115E-2</v>
      </c>
    </row>
    <row r="237" spans="1:10" x14ac:dyDescent="0.2">
      <c r="A237" s="347"/>
      <c r="B237" s="347"/>
      <c r="C237" s="350"/>
      <c r="D237" s="29"/>
      <c r="E237" s="19" t="s">
        <v>73</v>
      </c>
      <c r="F237" s="20">
        <v>504</v>
      </c>
      <c r="G237" s="20"/>
      <c r="I237" s="20">
        <f t="shared" si="10"/>
        <v>-504</v>
      </c>
      <c r="J237" s="25">
        <f t="shared" si="11"/>
        <v>-1</v>
      </c>
    </row>
    <row r="238" spans="1:10" x14ac:dyDescent="0.2">
      <c r="A238" s="347"/>
      <c r="B238" s="347"/>
      <c r="C238" s="350"/>
      <c r="D238" s="29"/>
      <c r="E238" s="19" t="s">
        <v>163</v>
      </c>
      <c r="F238" s="20">
        <v>2178</v>
      </c>
      <c r="G238" s="20">
        <v>2163</v>
      </c>
      <c r="I238" s="20">
        <f t="shared" si="10"/>
        <v>-15</v>
      </c>
      <c r="J238" s="25">
        <f t="shared" si="11"/>
        <v>-6.8870523415977963E-3</v>
      </c>
    </row>
    <row r="239" spans="1:10" x14ac:dyDescent="0.2">
      <c r="A239" s="347"/>
      <c r="B239" s="347"/>
      <c r="C239" s="350"/>
      <c r="D239" s="29"/>
      <c r="E239" s="19" t="s">
        <v>164</v>
      </c>
      <c r="F239" s="20">
        <v>57</v>
      </c>
      <c r="G239" s="20">
        <v>71</v>
      </c>
      <c r="I239" s="20">
        <f t="shared" si="10"/>
        <v>14</v>
      </c>
      <c r="J239" s="25">
        <f t="shared" si="11"/>
        <v>0.24561403508771928</v>
      </c>
    </row>
    <row r="240" spans="1:10" x14ac:dyDescent="0.2">
      <c r="A240" s="347"/>
      <c r="B240" s="347"/>
      <c r="C240" s="350"/>
      <c r="D240" s="29"/>
      <c r="E240" s="19" t="s">
        <v>214</v>
      </c>
      <c r="F240" s="20">
        <v>63</v>
      </c>
      <c r="G240" s="20">
        <v>54</v>
      </c>
      <c r="I240" s="20">
        <f t="shared" si="10"/>
        <v>-9</v>
      </c>
      <c r="J240" s="25">
        <f t="shared" si="11"/>
        <v>-0.14285714285714285</v>
      </c>
    </row>
    <row r="241" spans="1:10" x14ac:dyDescent="0.2">
      <c r="A241" s="347"/>
      <c r="B241" s="347"/>
      <c r="C241" s="350"/>
      <c r="D241" s="29"/>
      <c r="E241" s="19" t="s">
        <v>183</v>
      </c>
      <c r="F241" s="20">
        <v>215</v>
      </c>
      <c r="G241" s="20">
        <v>190</v>
      </c>
      <c r="I241" s="20">
        <f t="shared" si="10"/>
        <v>-25</v>
      </c>
      <c r="J241" s="25">
        <f t="shared" si="11"/>
        <v>-0.11627906976744186</v>
      </c>
    </row>
    <row r="242" spans="1:10" x14ac:dyDescent="0.2">
      <c r="A242" s="347"/>
      <c r="B242" s="347"/>
      <c r="C242" s="350"/>
      <c r="D242" s="29"/>
      <c r="E242" s="19" t="s">
        <v>69</v>
      </c>
      <c r="F242" s="20">
        <v>4</v>
      </c>
      <c r="G242" s="20">
        <v>2</v>
      </c>
      <c r="I242" s="20">
        <f t="shared" si="10"/>
        <v>-2</v>
      </c>
      <c r="J242" s="25">
        <f t="shared" si="11"/>
        <v>-0.5</v>
      </c>
    </row>
    <row r="243" spans="1:10" x14ac:dyDescent="0.2">
      <c r="A243" s="347"/>
      <c r="B243" s="347"/>
      <c r="C243" s="350"/>
      <c r="D243" s="29"/>
      <c r="E243" s="19" t="s">
        <v>78</v>
      </c>
      <c r="F243" s="20">
        <v>208</v>
      </c>
      <c r="G243" s="20">
        <v>210</v>
      </c>
      <c r="I243" s="20">
        <f t="shared" si="10"/>
        <v>2</v>
      </c>
      <c r="J243" s="25">
        <f t="shared" si="11"/>
        <v>9.6153846153846159E-3</v>
      </c>
    </row>
    <row r="244" spans="1:10" x14ac:dyDescent="0.2">
      <c r="A244" s="347"/>
      <c r="B244" s="347"/>
      <c r="C244" s="350"/>
      <c r="D244" s="29"/>
      <c r="E244" s="19" t="s">
        <v>16</v>
      </c>
      <c r="F244" s="20">
        <v>489</v>
      </c>
      <c r="G244" s="20">
        <v>507</v>
      </c>
      <c r="I244" s="20">
        <f t="shared" si="10"/>
        <v>18</v>
      </c>
      <c r="J244" s="25">
        <f t="shared" si="11"/>
        <v>3.6809815950920248E-2</v>
      </c>
    </row>
    <row r="245" spans="1:10" x14ac:dyDescent="0.2">
      <c r="A245" s="347"/>
      <c r="B245" s="347"/>
      <c r="C245" s="350"/>
      <c r="D245" s="29"/>
      <c r="E245" s="19" t="s">
        <v>61</v>
      </c>
      <c r="F245" s="20">
        <v>228</v>
      </c>
      <c r="G245" s="20">
        <v>228</v>
      </c>
      <c r="I245" s="20">
        <f t="shared" si="10"/>
        <v>0</v>
      </c>
      <c r="J245" s="25">
        <f t="shared" si="11"/>
        <v>0</v>
      </c>
    </row>
    <row r="246" spans="1:10" x14ac:dyDescent="0.2">
      <c r="A246" s="347"/>
      <c r="B246" s="347"/>
      <c r="C246" s="350"/>
      <c r="D246" s="29"/>
      <c r="E246" s="19" t="s">
        <v>43</v>
      </c>
      <c r="F246" s="20">
        <v>12</v>
      </c>
      <c r="G246" s="20">
        <v>16</v>
      </c>
      <c r="I246" s="20">
        <f t="shared" si="10"/>
        <v>4</v>
      </c>
      <c r="J246" s="25">
        <f t="shared" si="11"/>
        <v>0.33333333333333331</v>
      </c>
    </row>
    <row r="247" spans="1:10" x14ac:dyDescent="0.2">
      <c r="A247" s="347"/>
      <c r="B247" s="347"/>
      <c r="C247" s="350"/>
      <c r="D247" s="29"/>
      <c r="E247" s="19" t="s">
        <v>215</v>
      </c>
      <c r="F247" s="20">
        <v>120</v>
      </c>
      <c r="G247" s="20">
        <v>108</v>
      </c>
      <c r="I247" s="20">
        <f t="shared" si="10"/>
        <v>-12</v>
      </c>
      <c r="J247" s="25">
        <f t="shared" si="11"/>
        <v>-0.1</v>
      </c>
    </row>
    <row r="248" spans="1:10" x14ac:dyDescent="0.2">
      <c r="A248" s="347"/>
      <c r="B248" s="347"/>
      <c r="C248" s="350"/>
      <c r="D248" s="29"/>
      <c r="E248" s="19" t="s">
        <v>216</v>
      </c>
      <c r="F248" s="20"/>
      <c r="G248" s="20">
        <v>1</v>
      </c>
      <c r="I248" s="20">
        <f t="shared" si="10"/>
        <v>1</v>
      </c>
      <c r="J248" s="25" t="e">
        <f t="shared" si="11"/>
        <v>#DIV/0!</v>
      </c>
    </row>
    <row r="249" spans="1:10" x14ac:dyDescent="0.2">
      <c r="A249" s="347"/>
      <c r="B249" s="347"/>
      <c r="C249" s="350"/>
      <c r="D249" s="29"/>
      <c r="E249" s="19" t="s">
        <v>217</v>
      </c>
      <c r="F249" s="20">
        <v>7</v>
      </c>
      <c r="G249" s="20">
        <v>11</v>
      </c>
      <c r="I249" s="20">
        <f t="shared" si="10"/>
        <v>4</v>
      </c>
      <c r="J249" s="25">
        <f t="shared" si="11"/>
        <v>0.5714285714285714</v>
      </c>
    </row>
    <row r="250" spans="1:10" x14ac:dyDescent="0.2">
      <c r="A250" s="347"/>
      <c r="B250" s="347"/>
      <c r="C250" s="350"/>
      <c r="D250" s="29"/>
      <c r="E250" s="19" t="s">
        <v>219</v>
      </c>
      <c r="F250" s="20">
        <v>6191</v>
      </c>
      <c r="G250" s="20">
        <v>6646</v>
      </c>
      <c r="I250" s="20">
        <f t="shared" si="10"/>
        <v>455</v>
      </c>
      <c r="J250" s="25">
        <f t="shared" si="11"/>
        <v>7.3493781295428842E-2</v>
      </c>
    </row>
    <row r="251" spans="1:10" x14ac:dyDescent="0.2">
      <c r="A251" s="347"/>
      <c r="B251" s="347"/>
      <c r="C251" s="350"/>
      <c r="D251" s="29"/>
      <c r="E251" s="19" t="s">
        <v>89</v>
      </c>
      <c r="F251" s="20">
        <v>7</v>
      </c>
      <c r="G251" s="20"/>
      <c r="I251" s="20">
        <f t="shared" si="10"/>
        <v>-7</v>
      </c>
      <c r="J251" s="25">
        <f t="shared" si="11"/>
        <v>-1</v>
      </c>
    </row>
    <row r="252" spans="1:10" x14ac:dyDescent="0.2">
      <c r="A252" s="347"/>
      <c r="B252" s="347"/>
      <c r="C252" s="350"/>
      <c r="D252" s="29"/>
      <c r="E252" s="19" t="s">
        <v>220</v>
      </c>
      <c r="F252" s="20">
        <v>926</v>
      </c>
      <c r="G252" s="20">
        <v>888</v>
      </c>
      <c r="I252" s="20">
        <f t="shared" si="10"/>
        <v>-38</v>
      </c>
      <c r="J252" s="25">
        <f t="shared" si="11"/>
        <v>-4.1036717062634988E-2</v>
      </c>
    </row>
    <row r="253" spans="1:10" x14ac:dyDescent="0.2">
      <c r="A253" s="347"/>
      <c r="B253" s="347"/>
      <c r="C253" s="350"/>
      <c r="D253" s="29"/>
      <c r="E253" s="19" t="s">
        <v>221</v>
      </c>
      <c r="F253" s="20">
        <v>158</v>
      </c>
      <c r="G253" s="20">
        <v>150</v>
      </c>
      <c r="I253" s="20">
        <f t="shared" si="10"/>
        <v>-8</v>
      </c>
      <c r="J253" s="25">
        <f t="shared" si="11"/>
        <v>-5.0632911392405063E-2</v>
      </c>
    </row>
    <row r="254" spans="1:10" x14ac:dyDescent="0.2">
      <c r="A254" s="347"/>
      <c r="B254" s="347"/>
      <c r="C254" s="350"/>
      <c r="D254" s="29"/>
      <c r="E254" s="19" t="s">
        <v>222</v>
      </c>
      <c r="F254" s="20">
        <v>4</v>
      </c>
      <c r="G254" s="20">
        <v>11</v>
      </c>
      <c r="I254" s="20">
        <f t="shared" si="10"/>
        <v>7</v>
      </c>
      <c r="J254" s="25">
        <f t="shared" si="11"/>
        <v>1.75</v>
      </c>
    </row>
    <row r="255" spans="1:10" x14ac:dyDescent="0.2">
      <c r="A255" s="347"/>
      <c r="B255" s="347"/>
      <c r="C255" s="350"/>
      <c r="D255" s="29"/>
      <c r="E255" s="19" t="s">
        <v>22</v>
      </c>
      <c r="F255" s="20">
        <v>586</v>
      </c>
      <c r="G255" s="20">
        <v>583</v>
      </c>
      <c r="I255" s="20">
        <f t="shared" si="10"/>
        <v>-3</v>
      </c>
      <c r="J255" s="25">
        <f t="shared" si="11"/>
        <v>-5.1194539249146756E-3</v>
      </c>
    </row>
    <row r="256" spans="1:10" x14ac:dyDescent="0.2">
      <c r="A256" s="347"/>
      <c r="B256" s="347"/>
      <c r="C256" s="351"/>
      <c r="D256" s="29"/>
      <c r="E256" s="19" t="s">
        <v>95</v>
      </c>
      <c r="F256" s="20">
        <v>37</v>
      </c>
      <c r="G256" s="20">
        <v>42</v>
      </c>
      <c r="I256" s="20">
        <f t="shared" si="10"/>
        <v>5</v>
      </c>
      <c r="J256" s="25">
        <f t="shared" si="11"/>
        <v>0.13513513513513514</v>
      </c>
    </row>
    <row r="257" spans="1:10" x14ac:dyDescent="0.2">
      <c r="A257" s="347"/>
      <c r="B257" s="347"/>
      <c r="C257" s="349">
        <v>2</v>
      </c>
      <c r="D257" s="40">
        <v>2</v>
      </c>
      <c r="E257" s="19" t="s">
        <v>272</v>
      </c>
      <c r="F257" s="20"/>
      <c r="G257" s="20">
        <v>4</v>
      </c>
      <c r="I257" s="20">
        <f t="shared" si="10"/>
        <v>4</v>
      </c>
      <c r="J257" s="25" t="e">
        <f t="shared" si="11"/>
        <v>#DIV/0!</v>
      </c>
    </row>
    <row r="258" spans="1:10" x14ac:dyDescent="0.2">
      <c r="A258" s="347"/>
      <c r="B258" s="347"/>
      <c r="C258" s="350"/>
      <c r="D258" s="40"/>
      <c r="E258" s="19" t="s">
        <v>29</v>
      </c>
      <c r="F258" s="20">
        <v>418</v>
      </c>
      <c r="G258" s="20">
        <v>363</v>
      </c>
      <c r="I258" s="20">
        <f t="shared" si="10"/>
        <v>-55</v>
      </c>
      <c r="J258" s="25">
        <f t="shared" si="11"/>
        <v>-0.13157894736842105</v>
      </c>
    </row>
    <row r="259" spans="1:10" x14ac:dyDescent="0.2">
      <c r="A259" s="347"/>
      <c r="B259" s="347"/>
      <c r="C259" s="350"/>
      <c r="D259" s="40"/>
      <c r="E259" s="19" t="s">
        <v>74</v>
      </c>
      <c r="F259" s="20">
        <v>630</v>
      </c>
      <c r="G259" s="20">
        <v>647</v>
      </c>
      <c r="I259" s="20">
        <f t="shared" si="10"/>
        <v>17</v>
      </c>
      <c r="J259" s="25">
        <f t="shared" si="11"/>
        <v>2.6984126984126985E-2</v>
      </c>
    </row>
    <row r="260" spans="1:10" x14ac:dyDescent="0.2">
      <c r="A260" s="347"/>
      <c r="B260" s="347"/>
      <c r="C260" s="350"/>
      <c r="D260" s="40"/>
      <c r="E260" s="19" t="s">
        <v>223</v>
      </c>
      <c r="F260" s="20">
        <v>6</v>
      </c>
      <c r="G260" s="20">
        <v>5</v>
      </c>
      <c r="I260" s="20">
        <f t="shared" si="10"/>
        <v>-1</v>
      </c>
      <c r="J260" s="25">
        <f t="shared" si="11"/>
        <v>-0.16666666666666666</v>
      </c>
    </row>
    <row r="261" spans="1:10" x14ac:dyDescent="0.2">
      <c r="A261" s="347"/>
      <c r="B261" s="347"/>
      <c r="C261" s="350"/>
      <c r="D261" s="40"/>
      <c r="E261" s="19" t="s">
        <v>80</v>
      </c>
      <c r="F261" s="20">
        <v>37</v>
      </c>
      <c r="G261" s="20">
        <v>40</v>
      </c>
      <c r="I261" s="20">
        <f t="shared" si="10"/>
        <v>3</v>
      </c>
      <c r="J261" s="25">
        <f t="shared" si="11"/>
        <v>8.1081081081081086E-2</v>
      </c>
    </row>
    <row r="262" spans="1:10" x14ac:dyDescent="0.2">
      <c r="A262" s="347"/>
      <c r="B262" s="347"/>
      <c r="C262" s="350"/>
      <c r="D262" s="40"/>
      <c r="E262" s="19" t="s">
        <v>114</v>
      </c>
      <c r="F262" s="20">
        <v>588</v>
      </c>
      <c r="G262" s="20">
        <v>579</v>
      </c>
      <c r="I262" s="20">
        <f t="shared" si="10"/>
        <v>-9</v>
      </c>
      <c r="J262" s="25">
        <f t="shared" si="11"/>
        <v>-1.5306122448979591E-2</v>
      </c>
    </row>
    <row r="263" spans="1:10" x14ac:dyDescent="0.2">
      <c r="A263" s="347"/>
      <c r="B263" s="347"/>
      <c r="C263" s="350"/>
      <c r="D263" s="40"/>
      <c r="E263" s="19" t="s">
        <v>90</v>
      </c>
      <c r="F263" s="20">
        <v>450</v>
      </c>
      <c r="G263" s="20">
        <v>466</v>
      </c>
      <c r="I263" s="20">
        <f t="shared" si="10"/>
        <v>16</v>
      </c>
      <c r="J263" s="25">
        <f t="shared" si="11"/>
        <v>3.5555555555555556E-2</v>
      </c>
    </row>
    <row r="264" spans="1:10" x14ac:dyDescent="0.2">
      <c r="A264" s="347"/>
      <c r="B264" s="347"/>
      <c r="C264" s="350"/>
      <c r="D264" s="40"/>
      <c r="E264" s="19" t="s">
        <v>165</v>
      </c>
      <c r="F264" s="20">
        <v>1828</v>
      </c>
      <c r="G264" s="20">
        <v>1865</v>
      </c>
      <c r="I264" s="20">
        <f t="shared" ref="I264:I327" si="12">G264-F264</f>
        <v>37</v>
      </c>
      <c r="J264" s="25">
        <f t="shared" ref="J264:J327" si="13">I264/F264</f>
        <v>2.024070021881838E-2</v>
      </c>
    </row>
    <row r="265" spans="1:10" x14ac:dyDescent="0.2">
      <c r="A265" s="347"/>
      <c r="B265" s="347"/>
      <c r="C265" s="350"/>
      <c r="D265" s="40"/>
      <c r="E265" s="19" t="s">
        <v>166</v>
      </c>
      <c r="F265" s="20">
        <v>53</v>
      </c>
      <c r="G265" s="20">
        <v>46</v>
      </c>
      <c r="I265" s="20">
        <f t="shared" si="12"/>
        <v>-7</v>
      </c>
      <c r="J265" s="25">
        <f t="shared" si="13"/>
        <v>-0.13207547169811321</v>
      </c>
    </row>
    <row r="266" spans="1:10" x14ac:dyDescent="0.2">
      <c r="A266" s="347"/>
      <c r="B266" s="347"/>
      <c r="C266" s="350"/>
      <c r="D266" s="40"/>
      <c r="E266" s="19" t="s">
        <v>273</v>
      </c>
      <c r="F266" s="20"/>
      <c r="G266" s="20">
        <v>60</v>
      </c>
      <c r="I266" s="20">
        <f t="shared" si="12"/>
        <v>60</v>
      </c>
      <c r="J266" s="25" t="e">
        <f t="shared" si="13"/>
        <v>#DIV/0!</v>
      </c>
    </row>
    <row r="267" spans="1:10" x14ac:dyDescent="0.2">
      <c r="A267" s="347"/>
      <c r="B267" s="347"/>
      <c r="C267" s="350"/>
      <c r="D267" s="40"/>
      <c r="E267" s="19" t="s">
        <v>224</v>
      </c>
      <c r="F267" s="20">
        <v>222</v>
      </c>
      <c r="G267" s="20">
        <v>185</v>
      </c>
      <c r="I267" s="20">
        <f t="shared" si="12"/>
        <v>-37</v>
      </c>
      <c r="J267" s="25">
        <f t="shared" si="13"/>
        <v>-0.16666666666666666</v>
      </c>
    </row>
    <row r="268" spans="1:10" x14ac:dyDescent="0.2">
      <c r="A268" s="347"/>
      <c r="B268" s="347"/>
      <c r="C268" s="350"/>
      <c r="D268" s="40"/>
      <c r="E268" s="19" t="s">
        <v>93</v>
      </c>
      <c r="F268" s="20">
        <v>185</v>
      </c>
      <c r="G268" s="20">
        <v>162</v>
      </c>
      <c r="I268" s="20">
        <f t="shared" si="12"/>
        <v>-23</v>
      </c>
      <c r="J268" s="25">
        <f t="shared" si="13"/>
        <v>-0.12432432432432433</v>
      </c>
    </row>
    <row r="269" spans="1:10" x14ac:dyDescent="0.2">
      <c r="A269" s="347"/>
      <c r="B269" s="347"/>
      <c r="C269" s="350"/>
      <c r="D269" s="40"/>
      <c r="E269" s="19" t="s">
        <v>18</v>
      </c>
      <c r="F269" s="20">
        <v>450</v>
      </c>
      <c r="G269" s="20">
        <v>445</v>
      </c>
      <c r="I269" s="20">
        <f t="shared" si="12"/>
        <v>-5</v>
      </c>
      <c r="J269" s="25">
        <f t="shared" si="13"/>
        <v>-1.1111111111111112E-2</v>
      </c>
    </row>
    <row r="270" spans="1:10" x14ac:dyDescent="0.2">
      <c r="A270" s="347"/>
      <c r="B270" s="347"/>
      <c r="C270" s="350"/>
      <c r="D270" s="40"/>
      <c r="E270" s="19" t="s">
        <v>75</v>
      </c>
      <c r="F270" s="20">
        <v>209</v>
      </c>
      <c r="G270" s="20">
        <v>210</v>
      </c>
      <c r="I270" s="20">
        <f t="shared" si="12"/>
        <v>1</v>
      </c>
      <c r="J270" s="25">
        <f t="shared" si="13"/>
        <v>4.7846889952153108E-3</v>
      </c>
    </row>
    <row r="271" spans="1:10" x14ac:dyDescent="0.2">
      <c r="A271" s="347"/>
      <c r="B271" s="347"/>
      <c r="C271" s="350"/>
      <c r="D271" s="40"/>
      <c r="E271" s="19" t="s">
        <v>44</v>
      </c>
      <c r="F271" s="20">
        <v>16</v>
      </c>
      <c r="G271" s="20">
        <v>11</v>
      </c>
      <c r="I271" s="20">
        <f t="shared" si="12"/>
        <v>-5</v>
      </c>
      <c r="J271" s="25">
        <f t="shared" si="13"/>
        <v>-0.3125</v>
      </c>
    </row>
    <row r="272" spans="1:10" x14ac:dyDescent="0.2">
      <c r="A272" s="347"/>
      <c r="B272" s="347"/>
      <c r="C272" s="350"/>
      <c r="D272" s="40"/>
      <c r="E272" s="19" t="s">
        <v>225</v>
      </c>
      <c r="F272" s="20">
        <v>80</v>
      </c>
      <c r="G272" s="20">
        <v>83</v>
      </c>
      <c r="I272" s="20">
        <f t="shared" si="12"/>
        <v>3</v>
      </c>
      <c r="J272" s="25">
        <f t="shared" si="13"/>
        <v>3.7499999999999999E-2</v>
      </c>
    </row>
    <row r="273" spans="1:10" x14ac:dyDescent="0.2">
      <c r="A273" s="347"/>
      <c r="B273" s="347"/>
      <c r="C273" s="350"/>
      <c r="D273" s="40"/>
      <c r="E273" s="19" t="s">
        <v>226</v>
      </c>
      <c r="F273" s="20"/>
      <c r="G273" s="20">
        <v>3</v>
      </c>
      <c r="I273" s="20">
        <f t="shared" si="12"/>
        <v>3</v>
      </c>
      <c r="J273" s="25" t="e">
        <f t="shared" si="13"/>
        <v>#DIV/0!</v>
      </c>
    </row>
    <row r="274" spans="1:10" x14ac:dyDescent="0.2">
      <c r="A274" s="347"/>
      <c r="B274" s="347"/>
      <c r="C274" s="350"/>
      <c r="D274" s="40"/>
      <c r="E274" s="19" t="s">
        <v>227</v>
      </c>
      <c r="F274" s="20">
        <v>6</v>
      </c>
      <c r="G274" s="20">
        <v>6</v>
      </c>
      <c r="I274" s="20">
        <f t="shared" si="12"/>
        <v>0</v>
      </c>
      <c r="J274" s="25">
        <f t="shared" si="13"/>
        <v>0</v>
      </c>
    </row>
    <row r="275" spans="1:10" x14ac:dyDescent="0.2">
      <c r="A275" s="347"/>
      <c r="B275" s="347"/>
      <c r="C275" s="350"/>
      <c r="D275" s="40"/>
      <c r="E275" s="19" t="s">
        <v>24</v>
      </c>
      <c r="F275" s="20">
        <v>72</v>
      </c>
      <c r="G275" s="20"/>
      <c r="I275" s="20">
        <f t="shared" si="12"/>
        <v>-72</v>
      </c>
      <c r="J275" s="25">
        <f t="shared" si="13"/>
        <v>-1</v>
      </c>
    </row>
    <row r="276" spans="1:10" x14ac:dyDescent="0.2">
      <c r="A276" s="347"/>
      <c r="B276" s="347"/>
      <c r="C276" s="350"/>
      <c r="D276" s="40"/>
      <c r="E276" s="19" t="s">
        <v>274</v>
      </c>
      <c r="F276" s="20"/>
      <c r="G276" s="20">
        <v>5217</v>
      </c>
      <c r="I276" s="20">
        <f t="shared" si="12"/>
        <v>5217</v>
      </c>
      <c r="J276" s="25" t="e">
        <f t="shared" si="13"/>
        <v>#DIV/0!</v>
      </c>
    </row>
    <row r="277" spans="1:10" x14ac:dyDescent="0.2">
      <c r="A277" s="347"/>
      <c r="B277" s="347"/>
      <c r="C277" s="350"/>
      <c r="D277" s="40"/>
      <c r="E277" s="19" t="s">
        <v>115</v>
      </c>
      <c r="F277" s="20">
        <v>5345</v>
      </c>
      <c r="G277" s="20">
        <v>1</v>
      </c>
      <c r="I277" s="20">
        <f t="shared" si="12"/>
        <v>-5344</v>
      </c>
      <c r="J277" s="25">
        <f t="shared" si="13"/>
        <v>-0.99981290926099153</v>
      </c>
    </row>
    <row r="278" spans="1:10" x14ac:dyDescent="0.2">
      <c r="A278" s="347"/>
      <c r="B278" s="347"/>
      <c r="C278" s="350"/>
      <c r="D278" s="40"/>
      <c r="E278" s="19" t="s">
        <v>229</v>
      </c>
      <c r="F278" s="20">
        <v>719</v>
      </c>
      <c r="G278" s="20">
        <v>706</v>
      </c>
      <c r="I278" s="20">
        <f t="shared" si="12"/>
        <v>-13</v>
      </c>
      <c r="J278" s="25">
        <f t="shared" si="13"/>
        <v>-1.8080667593880391E-2</v>
      </c>
    </row>
    <row r="279" spans="1:10" x14ac:dyDescent="0.2">
      <c r="A279" s="347"/>
      <c r="B279" s="347"/>
      <c r="C279" s="350"/>
      <c r="D279" s="40"/>
      <c r="E279" s="19" t="s">
        <v>230</v>
      </c>
      <c r="F279" s="20">
        <v>120</v>
      </c>
      <c r="G279" s="20">
        <v>131</v>
      </c>
      <c r="I279" s="20">
        <f t="shared" si="12"/>
        <v>11</v>
      </c>
      <c r="J279" s="25">
        <f t="shared" si="13"/>
        <v>9.166666666666666E-2</v>
      </c>
    </row>
    <row r="280" spans="1:10" x14ac:dyDescent="0.2">
      <c r="A280" s="347"/>
      <c r="B280" s="347"/>
      <c r="C280" s="350"/>
      <c r="D280" s="40"/>
      <c r="E280" s="19" t="s">
        <v>275</v>
      </c>
      <c r="F280" s="20"/>
      <c r="G280" s="20">
        <v>1</v>
      </c>
      <c r="I280" s="20">
        <f t="shared" si="12"/>
        <v>1</v>
      </c>
      <c r="J280" s="25" t="e">
        <f t="shared" si="13"/>
        <v>#DIV/0!</v>
      </c>
    </row>
    <row r="281" spans="1:10" x14ac:dyDescent="0.2">
      <c r="A281" s="347"/>
      <c r="B281" s="347"/>
      <c r="C281" s="350"/>
      <c r="D281" s="40"/>
      <c r="E281" s="19" t="s">
        <v>25</v>
      </c>
      <c r="F281" s="20">
        <v>583</v>
      </c>
      <c r="G281" s="20">
        <v>522</v>
      </c>
      <c r="I281" s="20">
        <f t="shared" si="12"/>
        <v>-61</v>
      </c>
      <c r="J281" s="25">
        <f t="shared" si="13"/>
        <v>-0.10463121783876501</v>
      </c>
    </row>
    <row r="282" spans="1:10" x14ac:dyDescent="0.2">
      <c r="A282" s="347"/>
      <c r="B282" s="348"/>
      <c r="C282" s="351"/>
      <c r="D282" s="40"/>
      <c r="E282" s="19" t="s">
        <v>116</v>
      </c>
      <c r="F282" s="20">
        <v>29</v>
      </c>
      <c r="G282" s="20">
        <v>35</v>
      </c>
      <c r="I282" s="20">
        <f t="shared" si="12"/>
        <v>6</v>
      </c>
      <c r="J282" s="25">
        <f t="shared" si="13"/>
        <v>0.20689655172413793</v>
      </c>
    </row>
    <row r="283" spans="1:10" x14ac:dyDescent="0.2">
      <c r="A283" s="348"/>
      <c r="B283" s="352" t="s">
        <v>276</v>
      </c>
      <c r="C283" s="353"/>
      <c r="D283" s="353"/>
      <c r="E283" s="354"/>
      <c r="F283" s="34">
        <v>26065</v>
      </c>
      <c r="G283" s="34">
        <v>26194</v>
      </c>
      <c r="I283" s="34">
        <f t="shared" si="12"/>
        <v>129</v>
      </c>
      <c r="J283" s="37">
        <f t="shared" si="13"/>
        <v>4.9491655476692886E-3</v>
      </c>
    </row>
    <row r="284" spans="1:10" x14ac:dyDescent="0.2">
      <c r="A284" s="343" t="s">
        <v>120</v>
      </c>
      <c r="B284" s="344"/>
      <c r="C284" s="344"/>
      <c r="D284" s="344"/>
      <c r="E284" s="345"/>
      <c r="F284" s="35">
        <v>53267</v>
      </c>
      <c r="G284" s="35">
        <v>54314</v>
      </c>
      <c r="I284" s="35">
        <f t="shared" si="12"/>
        <v>1047</v>
      </c>
      <c r="J284" s="38">
        <f t="shared" si="13"/>
        <v>1.9655696772861248E-2</v>
      </c>
    </row>
    <row r="285" spans="1:10" x14ac:dyDescent="0.2">
      <c r="A285" s="346" t="s">
        <v>40</v>
      </c>
      <c r="B285" s="346" t="s">
        <v>277</v>
      </c>
      <c r="C285" s="349">
        <v>1</v>
      </c>
      <c r="D285" s="28">
        <v>2</v>
      </c>
      <c r="E285" s="19" t="s">
        <v>279</v>
      </c>
      <c r="F285" s="20"/>
      <c r="G285" s="20">
        <v>12</v>
      </c>
      <c r="I285" s="20">
        <f t="shared" si="12"/>
        <v>12</v>
      </c>
      <c r="J285" s="25" t="e">
        <f t="shared" si="13"/>
        <v>#DIV/0!</v>
      </c>
    </row>
    <row r="286" spans="1:10" x14ac:dyDescent="0.2">
      <c r="A286" s="347"/>
      <c r="B286" s="347"/>
      <c r="C286" s="351"/>
      <c r="D286" s="29"/>
      <c r="E286" s="19" t="s">
        <v>186</v>
      </c>
      <c r="F286" s="20">
        <v>4</v>
      </c>
      <c r="G286" s="20"/>
      <c r="I286" s="20">
        <f t="shared" si="12"/>
        <v>-4</v>
      </c>
      <c r="J286" s="25">
        <f t="shared" si="13"/>
        <v>-1</v>
      </c>
    </row>
    <row r="287" spans="1:10" x14ac:dyDescent="0.2">
      <c r="A287" s="347"/>
      <c r="B287" s="348"/>
      <c r="C287" s="19">
        <v>2</v>
      </c>
      <c r="D287" s="40">
        <v>2</v>
      </c>
      <c r="E287" s="19" t="s">
        <v>237</v>
      </c>
      <c r="F287" s="20">
        <v>6</v>
      </c>
      <c r="G287" s="20"/>
      <c r="I287" s="20">
        <f t="shared" si="12"/>
        <v>-6</v>
      </c>
      <c r="J287" s="25">
        <f t="shared" si="13"/>
        <v>-1</v>
      </c>
    </row>
    <row r="288" spans="1:10" x14ac:dyDescent="0.2">
      <c r="A288" s="347"/>
      <c r="B288" s="352" t="s">
        <v>281</v>
      </c>
      <c r="C288" s="353"/>
      <c r="D288" s="353"/>
      <c r="E288" s="354"/>
      <c r="F288" s="34">
        <v>10</v>
      </c>
      <c r="G288" s="34">
        <v>12</v>
      </c>
      <c r="I288" s="34">
        <f t="shared" si="12"/>
        <v>2</v>
      </c>
      <c r="J288" s="37">
        <f t="shared" si="13"/>
        <v>0.2</v>
      </c>
    </row>
    <row r="289" spans="1:10" x14ac:dyDescent="0.2">
      <c r="A289" s="347"/>
      <c r="B289" s="346" t="s">
        <v>282</v>
      </c>
      <c r="C289" s="349">
        <v>1</v>
      </c>
      <c r="D289" s="346">
        <v>1</v>
      </c>
      <c r="E289" s="19" t="s">
        <v>85</v>
      </c>
      <c r="F289" s="20">
        <v>12</v>
      </c>
      <c r="G289" s="20">
        <v>3</v>
      </c>
      <c r="I289" s="20">
        <f t="shared" si="12"/>
        <v>-9</v>
      </c>
      <c r="J289" s="25">
        <f t="shared" si="13"/>
        <v>-0.75</v>
      </c>
    </row>
    <row r="290" spans="1:10" x14ac:dyDescent="0.2">
      <c r="A290" s="347"/>
      <c r="B290" s="347"/>
      <c r="C290" s="350"/>
      <c r="D290" s="347"/>
      <c r="E290" s="19" t="s">
        <v>94</v>
      </c>
      <c r="F290" s="20">
        <v>22</v>
      </c>
      <c r="G290" s="20">
        <v>14</v>
      </c>
      <c r="I290" s="20">
        <f t="shared" si="12"/>
        <v>-8</v>
      </c>
      <c r="J290" s="25">
        <f t="shared" si="13"/>
        <v>-0.36363636363636365</v>
      </c>
    </row>
    <row r="291" spans="1:10" x14ac:dyDescent="0.2">
      <c r="A291" s="347"/>
      <c r="B291" s="347"/>
      <c r="C291" s="350"/>
      <c r="D291" s="348"/>
      <c r="E291" s="19" t="s">
        <v>283</v>
      </c>
      <c r="F291" s="20"/>
      <c r="G291" s="20">
        <v>12</v>
      </c>
      <c r="I291" s="20">
        <f t="shared" si="12"/>
        <v>12</v>
      </c>
      <c r="J291" s="25" t="e">
        <f t="shared" si="13"/>
        <v>#DIV/0!</v>
      </c>
    </row>
    <row r="292" spans="1:10" x14ac:dyDescent="0.2">
      <c r="A292" s="347"/>
      <c r="B292" s="347"/>
      <c r="C292" s="350"/>
      <c r="D292" s="28">
        <v>2</v>
      </c>
      <c r="E292" s="19" t="s">
        <v>238</v>
      </c>
      <c r="F292" s="20">
        <v>127</v>
      </c>
      <c r="G292" s="20">
        <v>106</v>
      </c>
      <c r="I292" s="20">
        <f t="shared" si="12"/>
        <v>-21</v>
      </c>
      <c r="J292" s="25">
        <f t="shared" si="13"/>
        <v>-0.16535433070866143</v>
      </c>
    </row>
    <row r="293" spans="1:10" x14ac:dyDescent="0.2">
      <c r="A293" s="347"/>
      <c r="B293" s="347"/>
      <c r="C293" s="350"/>
      <c r="D293" s="29"/>
      <c r="E293" s="19" t="s">
        <v>239</v>
      </c>
      <c r="F293" s="20">
        <v>146</v>
      </c>
      <c r="G293" s="20">
        <v>169</v>
      </c>
      <c r="I293" s="20">
        <f t="shared" si="12"/>
        <v>23</v>
      </c>
      <c r="J293" s="25">
        <f t="shared" si="13"/>
        <v>0.15753424657534246</v>
      </c>
    </row>
    <row r="294" spans="1:10" x14ac:dyDescent="0.2">
      <c r="A294" s="347"/>
      <c r="B294" s="347"/>
      <c r="C294" s="350"/>
      <c r="D294" s="29"/>
      <c r="E294" s="19" t="s">
        <v>240</v>
      </c>
      <c r="F294" s="20">
        <v>43</v>
      </c>
      <c r="G294" s="20">
        <v>54</v>
      </c>
      <c r="I294" s="20">
        <f t="shared" si="12"/>
        <v>11</v>
      </c>
      <c r="J294" s="25">
        <f t="shared" si="13"/>
        <v>0.2558139534883721</v>
      </c>
    </row>
    <row r="295" spans="1:10" x14ac:dyDescent="0.2">
      <c r="A295" s="347"/>
      <c r="B295" s="347"/>
      <c r="C295" s="350"/>
      <c r="D295" s="29"/>
      <c r="E295" s="19" t="s">
        <v>242</v>
      </c>
      <c r="F295" s="20">
        <v>88</v>
      </c>
      <c r="G295" s="20">
        <v>95</v>
      </c>
      <c r="I295" s="20">
        <f t="shared" si="12"/>
        <v>7</v>
      </c>
      <c r="J295" s="25">
        <f t="shared" si="13"/>
        <v>7.9545454545454544E-2</v>
      </c>
    </row>
    <row r="296" spans="1:10" x14ac:dyDescent="0.2">
      <c r="A296" s="347"/>
      <c r="B296" s="347"/>
      <c r="C296" s="350"/>
      <c r="D296" s="29"/>
      <c r="E296" s="19" t="s">
        <v>19</v>
      </c>
      <c r="F296" s="20">
        <v>614</v>
      </c>
      <c r="G296" s="20">
        <v>620</v>
      </c>
      <c r="I296" s="20">
        <f t="shared" si="12"/>
        <v>6</v>
      </c>
      <c r="J296" s="25">
        <f t="shared" si="13"/>
        <v>9.7719869706840382E-3</v>
      </c>
    </row>
    <row r="297" spans="1:10" x14ac:dyDescent="0.2">
      <c r="A297" s="347"/>
      <c r="B297" s="347"/>
      <c r="C297" s="350"/>
      <c r="D297" s="29"/>
      <c r="E297" s="19" t="s">
        <v>30</v>
      </c>
      <c r="F297" s="20">
        <v>166</v>
      </c>
      <c r="G297" s="20">
        <v>128</v>
      </c>
      <c r="I297" s="20">
        <f t="shared" si="12"/>
        <v>-38</v>
      </c>
      <c r="J297" s="25">
        <f t="shared" si="13"/>
        <v>-0.2289156626506024</v>
      </c>
    </row>
    <row r="298" spans="1:10" x14ac:dyDescent="0.2">
      <c r="A298" s="347"/>
      <c r="B298" s="347"/>
      <c r="C298" s="350"/>
      <c r="D298" s="29"/>
      <c r="E298" s="19" t="s">
        <v>50</v>
      </c>
      <c r="F298" s="20">
        <v>51</v>
      </c>
      <c r="G298" s="20">
        <v>60</v>
      </c>
      <c r="I298" s="20">
        <f t="shared" si="12"/>
        <v>9</v>
      </c>
      <c r="J298" s="25">
        <f t="shared" si="13"/>
        <v>0.17647058823529413</v>
      </c>
    </row>
    <row r="299" spans="1:10" x14ac:dyDescent="0.2">
      <c r="A299" s="347"/>
      <c r="B299" s="347"/>
      <c r="C299" s="350"/>
      <c r="D299" s="29"/>
      <c r="E299" s="19" t="s">
        <v>86</v>
      </c>
      <c r="F299" s="20">
        <v>200</v>
      </c>
      <c r="G299" s="20">
        <v>188</v>
      </c>
      <c r="I299" s="20">
        <f t="shared" si="12"/>
        <v>-12</v>
      </c>
      <c r="J299" s="25">
        <f t="shared" si="13"/>
        <v>-0.06</v>
      </c>
    </row>
    <row r="300" spans="1:10" x14ac:dyDescent="0.2">
      <c r="A300" s="347"/>
      <c r="B300" s="347"/>
      <c r="C300" s="350"/>
      <c r="D300" s="29"/>
      <c r="E300" s="19" t="s">
        <v>70</v>
      </c>
      <c r="F300" s="20">
        <v>69</v>
      </c>
      <c r="G300" s="20">
        <v>60</v>
      </c>
      <c r="I300" s="20">
        <f t="shared" si="12"/>
        <v>-9</v>
      </c>
      <c r="J300" s="25">
        <f t="shared" si="13"/>
        <v>-0.13043478260869565</v>
      </c>
    </row>
    <row r="301" spans="1:10" x14ac:dyDescent="0.2">
      <c r="A301" s="347"/>
      <c r="B301" s="347"/>
      <c r="C301" s="350"/>
      <c r="D301" s="29"/>
      <c r="E301" s="19" t="s">
        <v>38</v>
      </c>
      <c r="F301" s="20">
        <v>39</v>
      </c>
      <c r="G301" s="20">
        <v>54</v>
      </c>
      <c r="I301" s="20">
        <f t="shared" si="12"/>
        <v>15</v>
      </c>
      <c r="J301" s="25">
        <f t="shared" si="13"/>
        <v>0.38461538461538464</v>
      </c>
    </row>
    <row r="302" spans="1:10" x14ac:dyDescent="0.2">
      <c r="A302" s="347"/>
      <c r="B302" s="347"/>
      <c r="C302" s="350"/>
      <c r="D302" s="29"/>
      <c r="E302" s="19" t="s">
        <v>36</v>
      </c>
      <c r="F302" s="20">
        <v>152</v>
      </c>
      <c r="G302" s="20">
        <v>131</v>
      </c>
      <c r="I302" s="20">
        <f t="shared" si="12"/>
        <v>-21</v>
      </c>
      <c r="J302" s="25">
        <f t="shared" si="13"/>
        <v>-0.13815789473684212</v>
      </c>
    </row>
    <row r="303" spans="1:10" x14ac:dyDescent="0.2">
      <c r="A303" s="347"/>
      <c r="B303" s="347"/>
      <c r="C303" s="350"/>
      <c r="D303" s="29"/>
      <c r="E303" s="19" t="s">
        <v>71</v>
      </c>
      <c r="F303" s="20">
        <v>539</v>
      </c>
      <c r="G303" s="20">
        <v>504</v>
      </c>
      <c r="I303" s="20">
        <f t="shared" si="12"/>
        <v>-35</v>
      </c>
      <c r="J303" s="25">
        <f t="shared" si="13"/>
        <v>-6.4935064935064929E-2</v>
      </c>
    </row>
    <row r="304" spans="1:10" x14ac:dyDescent="0.2">
      <c r="A304" s="347"/>
      <c r="B304" s="347"/>
      <c r="C304" s="350"/>
      <c r="D304" s="29"/>
      <c r="E304" s="19" t="s">
        <v>32</v>
      </c>
      <c r="F304" s="20">
        <v>248</v>
      </c>
      <c r="G304" s="20">
        <v>298</v>
      </c>
      <c r="I304" s="20">
        <f t="shared" si="12"/>
        <v>50</v>
      </c>
      <c r="J304" s="25">
        <f t="shared" si="13"/>
        <v>0.20161290322580644</v>
      </c>
    </row>
    <row r="305" spans="1:10" x14ac:dyDescent="0.2">
      <c r="A305" s="347"/>
      <c r="B305" s="347"/>
      <c r="C305" s="350"/>
      <c r="D305" s="29"/>
      <c r="E305" s="19" t="s">
        <v>243</v>
      </c>
      <c r="F305" s="20">
        <v>113</v>
      </c>
      <c r="G305" s="20">
        <v>77</v>
      </c>
      <c r="I305" s="20">
        <f t="shared" si="12"/>
        <v>-36</v>
      </c>
      <c r="J305" s="25">
        <f t="shared" si="13"/>
        <v>-0.31858407079646017</v>
      </c>
    </row>
    <row r="306" spans="1:10" x14ac:dyDescent="0.2">
      <c r="A306" s="347"/>
      <c r="B306" s="347"/>
      <c r="C306" s="350"/>
      <c r="D306" s="29"/>
      <c r="E306" s="19" t="s">
        <v>244</v>
      </c>
      <c r="F306" s="20">
        <v>19</v>
      </c>
      <c r="G306" s="20">
        <v>14</v>
      </c>
      <c r="I306" s="20">
        <f t="shared" si="12"/>
        <v>-5</v>
      </c>
      <c r="J306" s="25">
        <f t="shared" si="13"/>
        <v>-0.26315789473684209</v>
      </c>
    </row>
    <row r="307" spans="1:10" x14ac:dyDescent="0.2">
      <c r="A307" s="347"/>
      <c r="B307" s="347"/>
      <c r="C307" s="350"/>
      <c r="D307" s="29"/>
      <c r="E307" s="19" t="s">
        <v>245</v>
      </c>
      <c r="F307" s="20">
        <v>9</v>
      </c>
      <c r="G307" s="20">
        <v>5</v>
      </c>
      <c r="I307" s="20">
        <f t="shared" si="12"/>
        <v>-4</v>
      </c>
      <c r="J307" s="25">
        <f t="shared" si="13"/>
        <v>-0.44444444444444442</v>
      </c>
    </row>
    <row r="308" spans="1:10" x14ac:dyDescent="0.2">
      <c r="A308" s="347"/>
      <c r="B308" s="347"/>
      <c r="C308" s="350"/>
      <c r="D308" s="29"/>
      <c r="E308" s="19" t="s">
        <v>246</v>
      </c>
      <c r="F308" s="20">
        <v>50</v>
      </c>
      <c r="G308" s="20">
        <v>60</v>
      </c>
      <c r="I308" s="20">
        <f t="shared" si="12"/>
        <v>10</v>
      </c>
      <c r="J308" s="25">
        <f t="shared" si="13"/>
        <v>0.2</v>
      </c>
    </row>
    <row r="309" spans="1:10" x14ac:dyDescent="0.2">
      <c r="A309" s="347"/>
      <c r="B309" s="347"/>
      <c r="C309" s="350"/>
      <c r="D309" s="29"/>
      <c r="E309" s="19" t="s">
        <v>247</v>
      </c>
      <c r="F309" s="20">
        <v>46</v>
      </c>
      <c r="G309" s="20">
        <v>56</v>
      </c>
      <c r="I309" s="20">
        <f t="shared" si="12"/>
        <v>10</v>
      </c>
      <c r="J309" s="25">
        <f t="shared" si="13"/>
        <v>0.21739130434782608</v>
      </c>
    </row>
    <row r="310" spans="1:10" x14ac:dyDescent="0.2">
      <c r="A310" s="347"/>
      <c r="B310" s="347"/>
      <c r="C310" s="351"/>
      <c r="D310" s="29"/>
      <c r="E310" s="19" t="s">
        <v>124</v>
      </c>
      <c r="F310" s="20">
        <v>19</v>
      </c>
      <c r="G310" s="20">
        <v>19</v>
      </c>
      <c r="I310" s="20">
        <f t="shared" si="12"/>
        <v>0</v>
      </c>
      <c r="J310" s="25">
        <f t="shared" si="13"/>
        <v>0</v>
      </c>
    </row>
    <row r="311" spans="1:10" x14ac:dyDescent="0.2">
      <c r="A311" s="347"/>
      <c r="B311" s="347"/>
      <c r="C311" s="349">
        <v>2</v>
      </c>
      <c r="D311" s="40">
        <v>2</v>
      </c>
      <c r="E311" s="19" t="s">
        <v>284</v>
      </c>
      <c r="F311" s="20"/>
      <c r="G311" s="20">
        <v>96</v>
      </c>
      <c r="I311" s="20">
        <f t="shared" si="12"/>
        <v>96</v>
      </c>
      <c r="J311" s="25" t="e">
        <f t="shared" si="13"/>
        <v>#DIV/0!</v>
      </c>
    </row>
    <row r="312" spans="1:10" x14ac:dyDescent="0.2">
      <c r="A312" s="347"/>
      <c r="B312" s="347"/>
      <c r="C312" s="350"/>
      <c r="D312" s="40"/>
      <c r="E312" s="19" t="s">
        <v>285</v>
      </c>
      <c r="F312" s="20"/>
      <c r="G312" s="20">
        <v>126</v>
      </c>
      <c r="I312" s="20">
        <f t="shared" si="12"/>
        <v>126</v>
      </c>
      <c r="J312" s="25" t="e">
        <f t="shared" si="13"/>
        <v>#DIV/0!</v>
      </c>
    </row>
    <row r="313" spans="1:10" x14ac:dyDescent="0.2">
      <c r="A313" s="347"/>
      <c r="B313" s="347"/>
      <c r="C313" s="350"/>
      <c r="D313" s="40"/>
      <c r="E313" s="19" t="s">
        <v>286</v>
      </c>
      <c r="F313" s="20"/>
      <c r="G313" s="20">
        <v>33</v>
      </c>
      <c r="I313" s="20">
        <f t="shared" si="12"/>
        <v>33</v>
      </c>
      <c r="J313" s="25" t="e">
        <f t="shared" si="13"/>
        <v>#DIV/0!</v>
      </c>
    </row>
    <row r="314" spans="1:10" x14ac:dyDescent="0.2">
      <c r="A314" s="347"/>
      <c r="B314" s="347"/>
      <c r="C314" s="350"/>
      <c r="D314" s="40"/>
      <c r="E314" s="19" t="s">
        <v>288</v>
      </c>
      <c r="F314" s="20"/>
      <c r="G314" s="20">
        <v>64</v>
      </c>
      <c r="I314" s="20">
        <f t="shared" si="12"/>
        <v>64</v>
      </c>
      <c r="J314" s="25" t="e">
        <f t="shared" si="13"/>
        <v>#DIV/0!</v>
      </c>
    </row>
    <row r="315" spans="1:10" x14ac:dyDescent="0.2">
      <c r="A315" s="347"/>
      <c r="B315" s="347"/>
      <c r="C315" s="350"/>
      <c r="D315" s="40"/>
      <c r="E315" s="19" t="s">
        <v>20</v>
      </c>
      <c r="F315" s="20">
        <v>503</v>
      </c>
      <c r="G315" s="20">
        <v>492</v>
      </c>
      <c r="I315" s="20">
        <f t="shared" si="12"/>
        <v>-11</v>
      </c>
      <c r="J315" s="25">
        <f t="shared" si="13"/>
        <v>-2.186878727634195E-2</v>
      </c>
    </row>
    <row r="316" spans="1:10" x14ac:dyDescent="0.2">
      <c r="A316" s="347"/>
      <c r="B316" s="347"/>
      <c r="C316" s="350"/>
      <c r="D316" s="40"/>
      <c r="E316" s="19" t="s">
        <v>77</v>
      </c>
      <c r="F316" s="20">
        <v>89</v>
      </c>
      <c r="G316" s="20"/>
      <c r="I316" s="20">
        <f t="shared" si="12"/>
        <v>-89</v>
      </c>
      <c r="J316" s="25">
        <f t="shared" si="13"/>
        <v>-1</v>
      </c>
    </row>
    <row r="317" spans="1:10" x14ac:dyDescent="0.2">
      <c r="A317" s="347"/>
      <c r="B317" s="347"/>
      <c r="C317" s="350"/>
      <c r="D317" s="40"/>
      <c r="E317" s="19" t="s">
        <v>33</v>
      </c>
      <c r="F317" s="20">
        <v>149</v>
      </c>
      <c r="G317" s="20">
        <v>129</v>
      </c>
      <c r="I317" s="20">
        <f t="shared" si="12"/>
        <v>-20</v>
      </c>
      <c r="J317" s="25">
        <f t="shared" si="13"/>
        <v>-0.13422818791946309</v>
      </c>
    </row>
    <row r="318" spans="1:10" x14ac:dyDescent="0.2">
      <c r="A318" s="347"/>
      <c r="B318" s="347"/>
      <c r="C318" s="350"/>
      <c r="D318" s="40"/>
      <c r="E318" s="19" t="s">
        <v>27</v>
      </c>
      <c r="F318" s="20">
        <v>174</v>
      </c>
      <c r="G318" s="20"/>
      <c r="I318" s="20">
        <f t="shared" si="12"/>
        <v>-174</v>
      </c>
      <c r="J318" s="25">
        <f t="shared" si="13"/>
        <v>-1</v>
      </c>
    </row>
    <row r="319" spans="1:10" x14ac:dyDescent="0.2">
      <c r="A319" s="347"/>
      <c r="B319" s="347"/>
      <c r="C319" s="350"/>
      <c r="D319" s="40"/>
      <c r="E319" s="19" t="s">
        <v>52</v>
      </c>
      <c r="F319" s="20">
        <v>54</v>
      </c>
      <c r="G319" s="20">
        <v>41</v>
      </c>
      <c r="I319" s="20">
        <f t="shared" si="12"/>
        <v>-13</v>
      </c>
      <c r="J319" s="25">
        <f t="shared" si="13"/>
        <v>-0.24074074074074073</v>
      </c>
    </row>
    <row r="320" spans="1:10" x14ac:dyDescent="0.2">
      <c r="A320" s="347"/>
      <c r="B320" s="347"/>
      <c r="C320" s="350"/>
      <c r="D320" s="40"/>
      <c r="E320" s="19" t="s">
        <v>117</v>
      </c>
      <c r="F320" s="20">
        <v>151</v>
      </c>
      <c r="G320" s="20">
        <v>136</v>
      </c>
      <c r="I320" s="20">
        <f t="shared" si="12"/>
        <v>-15</v>
      </c>
      <c r="J320" s="25">
        <f t="shared" si="13"/>
        <v>-9.9337748344370855E-2</v>
      </c>
    </row>
    <row r="321" spans="1:10" x14ac:dyDescent="0.2">
      <c r="A321" s="347"/>
      <c r="B321" s="347"/>
      <c r="C321" s="350"/>
      <c r="D321" s="40"/>
      <c r="E321" s="19" t="s">
        <v>87</v>
      </c>
      <c r="F321" s="20">
        <v>62</v>
      </c>
      <c r="G321" s="20">
        <v>52</v>
      </c>
      <c r="I321" s="20">
        <f t="shared" si="12"/>
        <v>-10</v>
      </c>
      <c r="J321" s="25">
        <f t="shared" si="13"/>
        <v>-0.16129032258064516</v>
      </c>
    </row>
    <row r="322" spans="1:10" x14ac:dyDescent="0.2">
      <c r="A322" s="347"/>
      <c r="B322" s="347"/>
      <c r="C322" s="350"/>
      <c r="D322" s="40"/>
      <c r="E322" s="19" t="s">
        <v>39</v>
      </c>
      <c r="F322" s="20">
        <v>47</v>
      </c>
      <c r="G322" s="20">
        <v>33</v>
      </c>
      <c r="I322" s="20">
        <f t="shared" si="12"/>
        <v>-14</v>
      </c>
      <c r="J322" s="25">
        <f t="shared" si="13"/>
        <v>-0.2978723404255319</v>
      </c>
    </row>
    <row r="323" spans="1:10" x14ac:dyDescent="0.2">
      <c r="A323" s="347"/>
      <c r="B323" s="347"/>
      <c r="C323" s="350"/>
      <c r="D323" s="40"/>
      <c r="E323" s="19" t="s">
        <v>37</v>
      </c>
      <c r="F323" s="20">
        <v>114</v>
      </c>
      <c r="G323" s="20">
        <v>117</v>
      </c>
      <c r="I323" s="20">
        <f t="shared" si="12"/>
        <v>3</v>
      </c>
      <c r="J323" s="25">
        <f t="shared" si="13"/>
        <v>2.6315789473684209E-2</v>
      </c>
    </row>
    <row r="324" spans="1:10" x14ac:dyDescent="0.2">
      <c r="A324" s="347"/>
      <c r="B324" s="347"/>
      <c r="C324" s="350"/>
      <c r="D324" s="40"/>
      <c r="E324" s="19" t="s">
        <v>88</v>
      </c>
      <c r="F324" s="20">
        <v>462</v>
      </c>
      <c r="G324" s="20">
        <v>463</v>
      </c>
      <c r="I324" s="20">
        <f t="shared" si="12"/>
        <v>1</v>
      </c>
      <c r="J324" s="25">
        <f t="shared" si="13"/>
        <v>2.1645021645021645E-3</v>
      </c>
    </row>
    <row r="325" spans="1:10" x14ac:dyDescent="0.2">
      <c r="A325" s="347"/>
      <c r="B325" s="347"/>
      <c r="C325" s="350"/>
      <c r="D325" s="40"/>
      <c r="E325" s="19" t="s">
        <v>34</v>
      </c>
      <c r="F325" s="20">
        <v>86</v>
      </c>
      <c r="G325" s="20"/>
      <c r="I325" s="20">
        <f t="shared" si="12"/>
        <v>-86</v>
      </c>
      <c r="J325" s="25">
        <f t="shared" si="13"/>
        <v>-1</v>
      </c>
    </row>
    <row r="326" spans="1:10" x14ac:dyDescent="0.2">
      <c r="A326" s="347"/>
      <c r="B326" s="347"/>
      <c r="C326" s="350"/>
      <c r="D326" s="40"/>
      <c r="E326" s="19" t="s">
        <v>35</v>
      </c>
      <c r="F326" s="20">
        <v>224</v>
      </c>
      <c r="G326" s="20">
        <v>213</v>
      </c>
      <c r="I326" s="20">
        <f t="shared" si="12"/>
        <v>-11</v>
      </c>
      <c r="J326" s="25">
        <f t="shared" si="13"/>
        <v>-4.9107142857142856E-2</v>
      </c>
    </row>
    <row r="327" spans="1:10" x14ac:dyDescent="0.2">
      <c r="A327" s="347"/>
      <c r="B327" s="347"/>
      <c r="C327" s="350"/>
      <c r="D327" s="40"/>
      <c r="E327" s="19" t="s">
        <v>59</v>
      </c>
      <c r="F327" s="20">
        <v>40</v>
      </c>
      <c r="G327" s="20"/>
      <c r="I327" s="20">
        <f t="shared" si="12"/>
        <v>-40</v>
      </c>
      <c r="J327" s="25">
        <f t="shared" si="13"/>
        <v>-1</v>
      </c>
    </row>
    <row r="328" spans="1:10" x14ac:dyDescent="0.2">
      <c r="A328" s="347"/>
      <c r="B328" s="347"/>
      <c r="C328" s="350"/>
      <c r="D328" s="40"/>
      <c r="E328" s="19" t="s">
        <v>248</v>
      </c>
      <c r="F328" s="20">
        <v>75</v>
      </c>
      <c r="G328" s="20">
        <v>60</v>
      </c>
      <c r="I328" s="20">
        <f t="shared" ref="I328:I336" si="14">G328-F328</f>
        <v>-15</v>
      </c>
      <c r="J328" s="25">
        <f t="shared" ref="J328:J336" si="15">I328/F328</f>
        <v>-0.2</v>
      </c>
    </row>
    <row r="329" spans="1:10" x14ac:dyDescent="0.2">
      <c r="A329" s="347"/>
      <c r="B329" s="347"/>
      <c r="C329" s="350"/>
      <c r="D329" s="40"/>
      <c r="E329" s="19" t="s">
        <v>249</v>
      </c>
      <c r="F329" s="20">
        <v>8</v>
      </c>
      <c r="G329" s="20">
        <v>7</v>
      </c>
      <c r="I329" s="20">
        <f t="shared" si="14"/>
        <v>-1</v>
      </c>
      <c r="J329" s="25">
        <f t="shared" si="15"/>
        <v>-0.125</v>
      </c>
    </row>
    <row r="330" spans="1:10" x14ac:dyDescent="0.2">
      <c r="A330" s="347"/>
      <c r="B330" s="347"/>
      <c r="C330" s="350"/>
      <c r="D330" s="40"/>
      <c r="E330" s="19" t="s">
        <v>250</v>
      </c>
      <c r="F330" s="20">
        <v>4</v>
      </c>
      <c r="G330" s="20">
        <v>3</v>
      </c>
      <c r="I330" s="20">
        <f t="shared" si="14"/>
        <v>-1</v>
      </c>
      <c r="J330" s="25">
        <f t="shared" si="15"/>
        <v>-0.25</v>
      </c>
    </row>
    <row r="331" spans="1:10" x14ac:dyDescent="0.2">
      <c r="A331" s="347"/>
      <c r="B331" s="347"/>
      <c r="C331" s="350"/>
      <c r="D331" s="40"/>
      <c r="E331" s="19" t="s">
        <v>251</v>
      </c>
      <c r="F331" s="20">
        <v>36</v>
      </c>
      <c r="G331" s="20">
        <v>24</v>
      </c>
      <c r="I331" s="20">
        <f t="shared" si="14"/>
        <v>-12</v>
      </c>
      <c r="J331" s="25">
        <f t="shared" si="15"/>
        <v>-0.33333333333333331</v>
      </c>
    </row>
    <row r="332" spans="1:10" x14ac:dyDescent="0.2">
      <c r="A332" s="347"/>
      <c r="B332" s="347"/>
      <c r="C332" s="350"/>
      <c r="D332" s="40"/>
      <c r="E332" s="19" t="s">
        <v>252</v>
      </c>
      <c r="F332" s="20">
        <v>33</v>
      </c>
      <c r="G332" s="20">
        <v>24</v>
      </c>
      <c r="I332" s="20">
        <f t="shared" si="14"/>
        <v>-9</v>
      </c>
      <c r="J332" s="25">
        <f t="shared" si="15"/>
        <v>-0.27272727272727271</v>
      </c>
    </row>
    <row r="333" spans="1:10" x14ac:dyDescent="0.2">
      <c r="A333" s="347"/>
      <c r="B333" s="348"/>
      <c r="C333" s="351"/>
      <c r="D333" s="40"/>
      <c r="E333" s="19" t="s">
        <v>125</v>
      </c>
      <c r="F333" s="20">
        <v>13</v>
      </c>
      <c r="G333" s="20">
        <v>12</v>
      </c>
      <c r="I333" s="20">
        <f t="shared" si="14"/>
        <v>-1</v>
      </c>
      <c r="J333" s="25">
        <f t="shared" si="15"/>
        <v>-7.6923076923076927E-2</v>
      </c>
    </row>
    <row r="334" spans="1:10" x14ac:dyDescent="0.2">
      <c r="A334" s="348"/>
      <c r="B334" s="352" t="s">
        <v>289</v>
      </c>
      <c r="C334" s="353"/>
      <c r="D334" s="353"/>
      <c r="E334" s="354"/>
      <c r="F334" s="34">
        <v>5096</v>
      </c>
      <c r="G334" s="34">
        <v>4852</v>
      </c>
      <c r="I334" s="34">
        <f t="shared" si="14"/>
        <v>-244</v>
      </c>
      <c r="J334" s="37">
        <f t="shared" si="15"/>
        <v>-4.7880690737833596E-2</v>
      </c>
    </row>
    <row r="335" spans="1:10" x14ac:dyDescent="0.2">
      <c r="A335" s="343" t="s">
        <v>102</v>
      </c>
      <c r="B335" s="344"/>
      <c r="C335" s="344"/>
      <c r="D335" s="344"/>
      <c r="E335" s="345"/>
      <c r="F335" s="35">
        <v>5106</v>
      </c>
      <c r="G335" s="35">
        <v>4864</v>
      </c>
      <c r="I335" s="35">
        <f t="shared" si="14"/>
        <v>-242</v>
      </c>
      <c r="J335" s="38">
        <f t="shared" si="15"/>
        <v>-4.739522130826479E-2</v>
      </c>
    </row>
    <row r="336" spans="1:10" x14ac:dyDescent="0.2">
      <c r="A336" s="355" t="s">
        <v>96</v>
      </c>
      <c r="B336" s="356"/>
      <c r="C336" s="356"/>
      <c r="D336" s="356"/>
      <c r="E336" s="357"/>
      <c r="F336" s="36">
        <v>92960</v>
      </c>
      <c r="G336" s="36">
        <v>94872</v>
      </c>
      <c r="I336" s="36">
        <f t="shared" si="14"/>
        <v>1912</v>
      </c>
      <c r="J336" s="39">
        <f t="shared" si="15"/>
        <v>2.0567986230636832E-2</v>
      </c>
    </row>
    <row r="337" spans="1:10" ht="12.75" x14ac:dyDescent="0.2">
      <c r="A337"/>
      <c r="B337"/>
      <c r="C337"/>
      <c r="D337"/>
      <c r="E337"/>
      <c r="F337"/>
      <c r="G337"/>
    </row>
    <row r="338" spans="1:10" ht="12.75" x14ac:dyDescent="0.2">
      <c r="A338"/>
      <c r="B338"/>
      <c r="C338"/>
      <c r="D338"/>
      <c r="E338"/>
      <c r="F338"/>
      <c r="G338"/>
    </row>
    <row r="339" spans="1:10" ht="12.75" x14ac:dyDescent="0.2">
      <c r="A339"/>
      <c r="B339"/>
      <c r="C339"/>
      <c r="D339"/>
      <c r="E339"/>
      <c r="F339"/>
      <c r="G339"/>
    </row>
    <row r="340" spans="1:10" ht="12.75" x14ac:dyDescent="0.2">
      <c r="B340"/>
      <c r="C340"/>
      <c r="D340"/>
      <c r="E340"/>
      <c r="F340"/>
      <c r="G340"/>
    </row>
    <row r="341" spans="1:10" ht="12.75" x14ac:dyDescent="0.2">
      <c r="A341" s="17" t="s">
        <v>193</v>
      </c>
      <c r="B341"/>
      <c r="C341"/>
      <c r="D341"/>
      <c r="E341"/>
      <c r="F341"/>
      <c r="G341"/>
    </row>
    <row r="342" spans="1:10" ht="19.5" customHeight="1" x14ac:dyDescent="0.2">
      <c r="C342" s="22" t="s">
        <v>105</v>
      </c>
      <c r="D342" s="22" t="s">
        <v>106</v>
      </c>
      <c r="E342" s="22" t="s">
        <v>187</v>
      </c>
      <c r="F342" s="22" t="s">
        <v>202</v>
      </c>
      <c r="G342" s="22" t="s">
        <v>203</v>
      </c>
      <c r="H342" s="14"/>
      <c r="I342" s="22" t="s">
        <v>195</v>
      </c>
      <c r="J342" s="22" t="s">
        <v>196</v>
      </c>
    </row>
    <row r="343" spans="1:10" ht="12.75" x14ac:dyDescent="0.2">
      <c r="A343" s="337" t="s">
        <v>112</v>
      </c>
      <c r="B343" s="337" t="s">
        <v>3</v>
      </c>
      <c r="C343" s="32">
        <v>1</v>
      </c>
      <c r="D343" s="45">
        <v>2</v>
      </c>
      <c r="E343" s="32" t="s">
        <v>177</v>
      </c>
      <c r="F343" s="33">
        <v>4374</v>
      </c>
      <c r="G343" s="33">
        <v>4596</v>
      </c>
      <c r="I343" s="33">
        <f>G343-F343</f>
        <v>222</v>
      </c>
      <c r="J343" s="33">
        <f>I343/F343</f>
        <v>5.0754458161865572E-2</v>
      </c>
    </row>
    <row r="344" spans="1:10" ht="11.25" customHeight="1" x14ac:dyDescent="0.2">
      <c r="A344" s="338"/>
      <c r="B344" s="339"/>
      <c r="C344" s="32">
        <v>2</v>
      </c>
      <c r="D344" s="42">
        <v>2</v>
      </c>
      <c r="E344" s="32" t="s">
        <v>178</v>
      </c>
      <c r="F344" s="33">
        <v>6059</v>
      </c>
      <c r="G344" s="33">
        <v>6279</v>
      </c>
      <c r="I344" s="33">
        <f t="shared" ref="I344:I407" si="16">G344-F344</f>
        <v>220</v>
      </c>
      <c r="J344" s="33">
        <f t="shared" ref="J344:J407" si="17">I344/F344</f>
        <v>3.6309622049843206E-2</v>
      </c>
    </row>
    <row r="345" spans="1:10" ht="12.75" x14ac:dyDescent="0.2">
      <c r="A345" s="339"/>
      <c r="B345" s="334" t="s">
        <v>261</v>
      </c>
      <c r="C345" s="335"/>
      <c r="D345" s="335"/>
      <c r="E345" s="336"/>
      <c r="F345" s="43">
        <v>10433</v>
      </c>
      <c r="G345" s="43">
        <v>10875</v>
      </c>
      <c r="I345" s="43">
        <f t="shared" si="16"/>
        <v>442</v>
      </c>
      <c r="J345" s="43">
        <f t="shared" si="17"/>
        <v>4.2365570785009105E-2</v>
      </c>
    </row>
    <row r="346" spans="1:10" ht="12.75" x14ac:dyDescent="0.2">
      <c r="A346" s="331" t="s">
        <v>118</v>
      </c>
      <c r="B346" s="332"/>
      <c r="C346" s="332"/>
      <c r="D346" s="332"/>
      <c r="E346" s="333"/>
      <c r="F346" s="44">
        <v>10433</v>
      </c>
      <c r="G346" s="44">
        <v>10875</v>
      </c>
      <c r="I346" s="44">
        <f t="shared" si="16"/>
        <v>442</v>
      </c>
      <c r="J346" s="44">
        <f t="shared" si="17"/>
        <v>4.2365570785009105E-2</v>
      </c>
    </row>
    <row r="347" spans="1:10" ht="12.75" x14ac:dyDescent="0.2">
      <c r="A347" s="337" t="s">
        <v>111</v>
      </c>
      <c r="B347" s="45" t="s">
        <v>12</v>
      </c>
      <c r="C347" s="32">
        <v>1</v>
      </c>
      <c r="D347" s="45">
        <v>1</v>
      </c>
      <c r="E347" s="32" t="s">
        <v>13</v>
      </c>
      <c r="F347" s="33">
        <v>2353</v>
      </c>
      <c r="G347" s="33">
        <v>2340</v>
      </c>
      <c r="I347" s="33">
        <f t="shared" si="16"/>
        <v>-13</v>
      </c>
      <c r="J347" s="33">
        <f t="shared" si="17"/>
        <v>-5.5248618784530384E-3</v>
      </c>
    </row>
    <row r="348" spans="1:10" ht="12.75" x14ac:dyDescent="0.2">
      <c r="A348" s="338"/>
      <c r="B348" s="334" t="s">
        <v>262</v>
      </c>
      <c r="C348" s="335"/>
      <c r="D348" s="335"/>
      <c r="E348" s="336"/>
      <c r="F348" s="43">
        <v>2353</v>
      </c>
      <c r="G348" s="43">
        <v>2340</v>
      </c>
      <c r="I348" s="43">
        <f t="shared" si="16"/>
        <v>-13</v>
      </c>
      <c r="J348" s="43">
        <f t="shared" si="17"/>
        <v>-5.5248618784530384E-3</v>
      </c>
    </row>
    <row r="349" spans="1:10" ht="12.75" x14ac:dyDescent="0.2">
      <c r="A349" s="338"/>
      <c r="B349" s="337" t="s">
        <v>10</v>
      </c>
      <c r="C349" s="32">
        <v>1</v>
      </c>
      <c r="D349" s="45">
        <v>2</v>
      </c>
      <c r="E349" s="32" t="s">
        <v>179</v>
      </c>
      <c r="F349" s="33">
        <v>1277</v>
      </c>
      <c r="G349" s="33">
        <v>1297</v>
      </c>
      <c r="I349" s="33">
        <f t="shared" si="16"/>
        <v>20</v>
      </c>
      <c r="J349" s="33">
        <f t="shared" si="17"/>
        <v>1.5661707126076743E-2</v>
      </c>
    </row>
    <row r="350" spans="1:10" ht="11.25" customHeight="1" x14ac:dyDescent="0.2">
      <c r="A350" s="338"/>
      <c r="B350" s="339"/>
      <c r="C350" s="32">
        <v>2</v>
      </c>
      <c r="D350" s="42">
        <v>2</v>
      </c>
      <c r="E350" s="32" t="s">
        <v>204</v>
      </c>
      <c r="F350" s="33">
        <v>1236</v>
      </c>
      <c r="G350" s="33">
        <v>1241</v>
      </c>
      <c r="I350" s="33">
        <f t="shared" si="16"/>
        <v>5</v>
      </c>
      <c r="J350" s="33">
        <f t="shared" si="17"/>
        <v>4.0453074433656954E-3</v>
      </c>
    </row>
    <row r="351" spans="1:10" ht="12.75" x14ac:dyDescent="0.2">
      <c r="A351" s="338"/>
      <c r="B351" s="334" t="s">
        <v>103</v>
      </c>
      <c r="C351" s="335"/>
      <c r="D351" s="335"/>
      <c r="E351" s="336"/>
      <c r="F351" s="43">
        <v>2513</v>
      </c>
      <c r="G351" s="43">
        <v>2538</v>
      </c>
      <c r="I351" s="43">
        <f t="shared" si="16"/>
        <v>25</v>
      </c>
      <c r="J351" s="43">
        <f t="shared" si="17"/>
        <v>9.9482690011937925E-3</v>
      </c>
    </row>
    <row r="352" spans="1:10" ht="12.75" x14ac:dyDescent="0.2">
      <c r="A352" s="338"/>
      <c r="B352" s="337" t="s">
        <v>175</v>
      </c>
      <c r="C352" s="32">
        <v>1</v>
      </c>
      <c r="D352" s="45">
        <v>2</v>
      </c>
      <c r="E352" s="32" t="s">
        <v>181</v>
      </c>
      <c r="F352" s="33">
        <v>610</v>
      </c>
      <c r="G352" s="33">
        <v>716</v>
      </c>
      <c r="I352" s="33">
        <f t="shared" si="16"/>
        <v>106</v>
      </c>
      <c r="J352" s="33">
        <f t="shared" si="17"/>
        <v>0.17377049180327869</v>
      </c>
    </row>
    <row r="353" spans="1:10" ht="11.25" customHeight="1" x14ac:dyDescent="0.2">
      <c r="A353" s="338"/>
      <c r="B353" s="339"/>
      <c r="C353" s="32">
        <v>2</v>
      </c>
      <c r="D353" s="42">
        <v>2</v>
      </c>
      <c r="E353" s="32" t="s">
        <v>189</v>
      </c>
      <c r="F353" s="33">
        <v>606</v>
      </c>
      <c r="G353" s="33">
        <v>550</v>
      </c>
      <c r="I353" s="33">
        <f t="shared" si="16"/>
        <v>-56</v>
      </c>
      <c r="J353" s="33">
        <f t="shared" si="17"/>
        <v>-9.2409240924092403E-2</v>
      </c>
    </row>
    <row r="354" spans="1:10" ht="12.75" x14ac:dyDescent="0.2">
      <c r="A354" s="339"/>
      <c r="B354" s="334" t="s">
        <v>176</v>
      </c>
      <c r="C354" s="335"/>
      <c r="D354" s="335"/>
      <c r="E354" s="336"/>
      <c r="F354" s="43">
        <v>1216</v>
      </c>
      <c r="G354" s="43">
        <v>1266</v>
      </c>
      <c r="I354" s="43">
        <f t="shared" si="16"/>
        <v>50</v>
      </c>
      <c r="J354" s="43">
        <f t="shared" si="17"/>
        <v>4.1118421052631582E-2</v>
      </c>
    </row>
    <row r="355" spans="1:10" ht="12.75" customHeight="1" x14ac:dyDescent="0.2">
      <c r="A355" s="331" t="s">
        <v>119</v>
      </c>
      <c r="B355" s="332"/>
      <c r="C355" s="332"/>
      <c r="D355" s="332"/>
      <c r="E355" s="333"/>
      <c r="F355" s="44">
        <v>6082</v>
      </c>
      <c r="G355" s="44">
        <v>6144</v>
      </c>
      <c r="I355" s="44">
        <f t="shared" si="16"/>
        <v>62</v>
      </c>
      <c r="J355" s="44">
        <f t="shared" si="17"/>
        <v>1.0194015126603092E-2</v>
      </c>
    </row>
    <row r="356" spans="1:10" ht="12.75" x14ac:dyDescent="0.2">
      <c r="A356" s="337" t="s">
        <v>110</v>
      </c>
      <c r="B356" s="337" t="s">
        <v>15</v>
      </c>
      <c r="C356" s="328">
        <v>1</v>
      </c>
      <c r="D356" s="337">
        <v>1</v>
      </c>
      <c r="E356" s="32" t="s">
        <v>152</v>
      </c>
      <c r="F356" s="33">
        <v>208</v>
      </c>
      <c r="G356" s="33">
        <v>212</v>
      </c>
      <c r="I356" s="33">
        <f t="shared" si="16"/>
        <v>4</v>
      </c>
      <c r="J356" s="33">
        <f t="shared" si="17"/>
        <v>1.9230769230769232E-2</v>
      </c>
    </row>
    <row r="357" spans="1:10" ht="12.75" x14ac:dyDescent="0.2">
      <c r="A357" s="338"/>
      <c r="B357" s="338"/>
      <c r="C357" s="329"/>
      <c r="D357" s="338"/>
      <c r="E357" s="32" t="s">
        <v>153</v>
      </c>
      <c r="F357" s="33">
        <v>992</v>
      </c>
      <c r="G357" s="33">
        <v>952</v>
      </c>
      <c r="I357" s="33">
        <f t="shared" si="16"/>
        <v>-40</v>
      </c>
      <c r="J357" s="33">
        <f t="shared" si="17"/>
        <v>-4.0322580645161289E-2</v>
      </c>
    </row>
    <row r="358" spans="1:10" ht="25.5" x14ac:dyDescent="0.2">
      <c r="A358" s="338"/>
      <c r="B358" s="338"/>
      <c r="C358" s="329"/>
      <c r="D358" s="338"/>
      <c r="E358" s="32" t="s">
        <v>207</v>
      </c>
      <c r="F358" s="33">
        <v>28</v>
      </c>
      <c r="G358" s="33">
        <v>39</v>
      </c>
      <c r="I358" s="33">
        <f t="shared" si="16"/>
        <v>11</v>
      </c>
      <c r="J358" s="33">
        <f t="shared" si="17"/>
        <v>0.39285714285714285</v>
      </c>
    </row>
    <row r="359" spans="1:10" ht="12.75" x14ac:dyDescent="0.2">
      <c r="A359" s="338"/>
      <c r="B359" s="338"/>
      <c r="C359" s="329"/>
      <c r="D359" s="338"/>
      <c r="E359" s="32" t="s">
        <v>182</v>
      </c>
      <c r="F359" s="33">
        <v>38</v>
      </c>
      <c r="G359" s="33">
        <v>43</v>
      </c>
      <c r="I359" s="33">
        <f t="shared" si="16"/>
        <v>5</v>
      </c>
      <c r="J359" s="33">
        <f t="shared" si="17"/>
        <v>0.13157894736842105</v>
      </c>
    </row>
    <row r="360" spans="1:10" ht="12.75" x14ac:dyDescent="0.2">
      <c r="A360" s="338"/>
      <c r="B360" s="338"/>
      <c r="C360" s="329"/>
      <c r="D360" s="338"/>
      <c r="E360" s="32" t="s">
        <v>154</v>
      </c>
      <c r="F360" s="33">
        <v>786</v>
      </c>
      <c r="G360" s="33">
        <v>793</v>
      </c>
      <c r="I360" s="33">
        <f t="shared" si="16"/>
        <v>7</v>
      </c>
      <c r="J360" s="33">
        <f t="shared" si="17"/>
        <v>8.9058524173027988E-3</v>
      </c>
    </row>
    <row r="361" spans="1:10" ht="12.75" x14ac:dyDescent="0.2">
      <c r="A361" s="338"/>
      <c r="B361" s="338"/>
      <c r="C361" s="329"/>
      <c r="D361" s="338"/>
      <c r="E361" s="32" t="s">
        <v>155</v>
      </c>
      <c r="F361" s="33">
        <v>2078</v>
      </c>
      <c r="G361" s="33">
        <v>2086</v>
      </c>
      <c r="I361" s="33">
        <f t="shared" si="16"/>
        <v>8</v>
      </c>
      <c r="J361" s="33">
        <f t="shared" si="17"/>
        <v>3.8498556304138597E-3</v>
      </c>
    </row>
    <row r="362" spans="1:10" ht="12.75" x14ac:dyDescent="0.2">
      <c r="A362" s="338"/>
      <c r="B362" s="339"/>
      <c r="C362" s="330"/>
      <c r="D362" s="339"/>
      <c r="E362" s="32" t="s">
        <v>17</v>
      </c>
      <c r="F362" s="33">
        <v>3023</v>
      </c>
      <c r="G362" s="33">
        <v>3141</v>
      </c>
      <c r="I362" s="33">
        <f t="shared" si="16"/>
        <v>118</v>
      </c>
      <c r="J362" s="33">
        <f t="shared" si="17"/>
        <v>3.9034072113794241E-2</v>
      </c>
    </row>
    <row r="363" spans="1:10" ht="12.75" x14ac:dyDescent="0.2">
      <c r="A363" s="338"/>
      <c r="B363" s="334" t="s">
        <v>104</v>
      </c>
      <c r="C363" s="335"/>
      <c r="D363" s="335"/>
      <c r="E363" s="336"/>
      <c r="F363" s="43">
        <v>7153</v>
      </c>
      <c r="G363" s="43">
        <v>7266</v>
      </c>
      <c r="I363" s="43">
        <f t="shared" si="16"/>
        <v>113</v>
      </c>
      <c r="J363" s="43">
        <f t="shared" si="17"/>
        <v>1.5797567454215015E-2</v>
      </c>
    </row>
    <row r="364" spans="1:10" ht="12.75" x14ac:dyDescent="0.2">
      <c r="A364" s="338"/>
      <c r="B364" s="337" t="s">
        <v>263</v>
      </c>
      <c r="C364" s="328">
        <v>1</v>
      </c>
      <c r="D364" s="45">
        <v>2</v>
      </c>
      <c r="E364" s="32" t="s">
        <v>265</v>
      </c>
      <c r="F364" s="33"/>
      <c r="G364" s="33">
        <v>21</v>
      </c>
      <c r="I364" s="33">
        <f t="shared" si="16"/>
        <v>21</v>
      </c>
      <c r="J364" s="33" t="e">
        <f t="shared" si="17"/>
        <v>#DIV/0!</v>
      </c>
    </row>
    <row r="365" spans="1:10" ht="12.75" x14ac:dyDescent="0.2">
      <c r="A365" s="338"/>
      <c r="B365" s="338"/>
      <c r="C365" s="330"/>
      <c r="D365" s="41"/>
      <c r="E365" s="32" t="s">
        <v>41</v>
      </c>
      <c r="F365" s="33">
        <v>19</v>
      </c>
      <c r="G365" s="33">
        <v>12</v>
      </c>
      <c r="I365" s="33">
        <f t="shared" si="16"/>
        <v>-7</v>
      </c>
      <c r="J365" s="33">
        <f t="shared" si="17"/>
        <v>-0.36842105263157893</v>
      </c>
    </row>
    <row r="366" spans="1:10" ht="12.75" x14ac:dyDescent="0.2">
      <c r="A366" s="338"/>
      <c r="B366" s="339"/>
      <c r="C366" s="32">
        <v>2</v>
      </c>
      <c r="D366" s="42">
        <v>2</v>
      </c>
      <c r="E366" s="32" t="s">
        <v>42</v>
      </c>
      <c r="F366" s="33">
        <v>5</v>
      </c>
      <c r="G366" s="33">
        <v>12</v>
      </c>
      <c r="I366" s="33">
        <f t="shared" si="16"/>
        <v>7</v>
      </c>
      <c r="J366" s="33">
        <f t="shared" si="17"/>
        <v>1.4</v>
      </c>
    </row>
    <row r="367" spans="1:10" ht="11.25" customHeight="1" x14ac:dyDescent="0.2">
      <c r="A367" s="338"/>
      <c r="B367" s="334" t="s">
        <v>266</v>
      </c>
      <c r="C367" s="335"/>
      <c r="D367" s="335"/>
      <c r="E367" s="336"/>
      <c r="F367" s="43">
        <v>24</v>
      </c>
      <c r="G367" s="43">
        <v>45</v>
      </c>
      <c r="I367" s="43">
        <f t="shared" si="16"/>
        <v>21</v>
      </c>
      <c r="J367" s="43">
        <f t="shared" si="17"/>
        <v>0.875</v>
      </c>
    </row>
    <row r="368" spans="1:10" ht="12.75" x14ac:dyDescent="0.2">
      <c r="A368" s="338"/>
      <c r="B368" s="337" t="s">
        <v>267</v>
      </c>
      <c r="C368" s="328">
        <v>1</v>
      </c>
      <c r="D368" s="337">
        <v>2</v>
      </c>
      <c r="E368" s="32" t="s">
        <v>156</v>
      </c>
      <c r="F368" s="33">
        <v>42</v>
      </c>
      <c r="G368" s="33">
        <v>49</v>
      </c>
      <c r="I368" s="33">
        <f t="shared" si="16"/>
        <v>7</v>
      </c>
      <c r="J368" s="33">
        <f t="shared" si="17"/>
        <v>0.16666666666666666</v>
      </c>
    </row>
    <row r="369" spans="1:10" ht="12.75" x14ac:dyDescent="0.2">
      <c r="A369" s="338"/>
      <c r="B369" s="338"/>
      <c r="C369" s="329"/>
      <c r="D369" s="338"/>
      <c r="E369" s="32" t="s">
        <v>126</v>
      </c>
      <c r="F369" s="33">
        <v>229</v>
      </c>
      <c r="G369" s="33">
        <v>208</v>
      </c>
      <c r="I369" s="33">
        <f t="shared" si="16"/>
        <v>-21</v>
      </c>
      <c r="J369" s="33">
        <f t="shared" si="17"/>
        <v>-9.1703056768558958E-2</v>
      </c>
    </row>
    <row r="370" spans="1:10" ht="12.75" x14ac:dyDescent="0.2">
      <c r="A370" s="338"/>
      <c r="B370" s="338"/>
      <c r="C370" s="329"/>
      <c r="D370" s="338"/>
      <c r="E370" s="32" t="s">
        <v>127</v>
      </c>
      <c r="F370" s="33">
        <v>7</v>
      </c>
      <c r="G370" s="33">
        <v>7</v>
      </c>
      <c r="I370" s="33">
        <f t="shared" si="16"/>
        <v>0</v>
      </c>
      <c r="J370" s="33">
        <f t="shared" si="17"/>
        <v>0</v>
      </c>
    </row>
    <row r="371" spans="1:10" ht="12.75" x14ac:dyDescent="0.2">
      <c r="A371" s="338"/>
      <c r="B371" s="338"/>
      <c r="C371" s="329"/>
      <c r="D371" s="338"/>
      <c r="E371" s="32" t="s">
        <v>128</v>
      </c>
      <c r="F371" s="33">
        <v>317</v>
      </c>
      <c r="G371" s="33">
        <v>298</v>
      </c>
      <c r="I371" s="33">
        <f t="shared" si="16"/>
        <v>-19</v>
      </c>
      <c r="J371" s="33">
        <f t="shared" si="17"/>
        <v>-5.993690851735016E-2</v>
      </c>
    </row>
    <row r="372" spans="1:10" ht="12.75" x14ac:dyDescent="0.2">
      <c r="A372" s="338"/>
      <c r="B372" s="338"/>
      <c r="C372" s="329"/>
      <c r="D372" s="338"/>
      <c r="E372" s="32" t="s">
        <v>134</v>
      </c>
      <c r="F372" s="33">
        <v>135</v>
      </c>
      <c r="G372" s="33">
        <v>139</v>
      </c>
      <c r="I372" s="33">
        <f t="shared" si="16"/>
        <v>4</v>
      </c>
      <c r="J372" s="33">
        <f t="shared" si="17"/>
        <v>2.9629629629629631E-2</v>
      </c>
    </row>
    <row r="373" spans="1:10" ht="12.75" x14ac:dyDescent="0.2">
      <c r="A373" s="338"/>
      <c r="B373" s="338"/>
      <c r="C373" s="329"/>
      <c r="D373" s="338"/>
      <c r="E373" s="32" t="s">
        <v>129</v>
      </c>
      <c r="F373" s="33">
        <v>1648</v>
      </c>
      <c r="G373" s="33">
        <v>1785</v>
      </c>
      <c r="I373" s="33">
        <f t="shared" si="16"/>
        <v>137</v>
      </c>
      <c r="J373" s="33">
        <f t="shared" si="17"/>
        <v>8.3131067961165053E-2</v>
      </c>
    </row>
    <row r="374" spans="1:10" ht="12.75" x14ac:dyDescent="0.2">
      <c r="A374" s="338"/>
      <c r="B374" s="338"/>
      <c r="C374" s="330"/>
      <c r="D374" s="338"/>
      <c r="E374" s="32" t="s">
        <v>158</v>
      </c>
      <c r="F374" s="33">
        <v>25</v>
      </c>
      <c r="G374" s="33">
        <v>22</v>
      </c>
      <c r="I374" s="33">
        <f t="shared" si="16"/>
        <v>-3</v>
      </c>
      <c r="J374" s="33">
        <f t="shared" si="17"/>
        <v>-0.12</v>
      </c>
    </row>
    <row r="375" spans="1:10" ht="12.75" x14ac:dyDescent="0.2">
      <c r="A375" s="338"/>
      <c r="B375" s="338"/>
      <c r="C375" s="328">
        <v>2</v>
      </c>
      <c r="D375" s="338">
        <v>2</v>
      </c>
      <c r="E375" s="32" t="s">
        <v>159</v>
      </c>
      <c r="F375" s="33">
        <v>24</v>
      </c>
      <c r="G375" s="33">
        <v>16</v>
      </c>
      <c r="I375" s="33">
        <f t="shared" si="16"/>
        <v>-8</v>
      </c>
      <c r="J375" s="33">
        <f t="shared" si="17"/>
        <v>-0.33333333333333331</v>
      </c>
    </row>
    <row r="376" spans="1:10" ht="11.25" customHeight="1" x14ac:dyDescent="0.2">
      <c r="A376" s="338"/>
      <c r="B376" s="338"/>
      <c r="C376" s="329"/>
      <c r="D376" s="338"/>
      <c r="E376" s="32" t="s">
        <v>135</v>
      </c>
      <c r="F376" s="33">
        <v>168</v>
      </c>
      <c r="G376" s="33">
        <v>190</v>
      </c>
      <c r="I376" s="33">
        <f t="shared" si="16"/>
        <v>22</v>
      </c>
      <c r="J376" s="33">
        <f t="shared" si="17"/>
        <v>0.13095238095238096</v>
      </c>
    </row>
    <row r="377" spans="1:10" ht="11.25" customHeight="1" x14ac:dyDescent="0.2">
      <c r="A377" s="338"/>
      <c r="B377" s="338"/>
      <c r="C377" s="329"/>
      <c r="D377" s="338"/>
      <c r="E377" s="32" t="s">
        <v>136</v>
      </c>
      <c r="F377" s="33">
        <v>8</v>
      </c>
      <c r="G377" s="33">
        <v>6</v>
      </c>
      <c r="I377" s="33">
        <f t="shared" si="16"/>
        <v>-2</v>
      </c>
      <c r="J377" s="33">
        <f t="shared" si="17"/>
        <v>-0.25</v>
      </c>
    </row>
    <row r="378" spans="1:10" ht="11.25" customHeight="1" x14ac:dyDescent="0.2">
      <c r="A378" s="338"/>
      <c r="B378" s="338"/>
      <c r="C378" s="329"/>
      <c r="D378" s="338"/>
      <c r="E378" s="32" t="s">
        <v>137</v>
      </c>
      <c r="F378" s="33">
        <v>226</v>
      </c>
      <c r="G378" s="33">
        <v>265</v>
      </c>
      <c r="I378" s="33">
        <f t="shared" si="16"/>
        <v>39</v>
      </c>
      <c r="J378" s="33">
        <f t="shared" si="17"/>
        <v>0.17256637168141592</v>
      </c>
    </row>
    <row r="379" spans="1:10" ht="11.25" customHeight="1" x14ac:dyDescent="0.2">
      <c r="A379" s="338"/>
      <c r="B379" s="338"/>
      <c r="C379" s="329"/>
      <c r="D379" s="338"/>
      <c r="E379" s="32" t="s">
        <v>162</v>
      </c>
      <c r="F379" s="33">
        <v>111</v>
      </c>
      <c r="G379" s="33">
        <v>119</v>
      </c>
      <c r="I379" s="33">
        <f t="shared" si="16"/>
        <v>8</v>
      </c>
      <c r="J379" s="33">
        <f t="shared" si="17"/>
        <v>7.2072072072072071E-2</v>
      </c>
    </row>
    <row r="380" spans="1:10" ht="11.25" customHeight="1" x14ac:dyDescent="0.2">
      <c r="A380" s="338"/>
      <c r="B380" s="338"/>
      <c r="C380" s="329"/>
      <c r="D380" s="338"/>
      <c r="E380" s="32" t="s">
        <v>138</v>
      </c>
      <c r="F380" s="33">
        <v>1299</v>
      </c>
      <c r="G380" s="33">
        <v>1357</v>
      </c>
      <c r="I380" s="33">
        <f t="shared" si="16"/>
        <v>58</v>
      </c>
      <c r="J380" s="33">
        <f t="shared" si="17"/>
        <v>4.4649730561970746E-2</v>
      </c>
    </row>
    <row r="381" spans="1:10" ht="11.25" customHeight="1" x14ac:dyDescent="0.2">
      <c r="A381" s="338"/>
      <c r="B381" s="339"/>
      <c r="C381" s="330"/>
      <c r="D381" s="339"/>
      <c r="E381" s="32" t="s">
        <v>161</v>
      </c>
      <c r="F381" s="33">
        <v>21</v>
      </c>
      <c r="G381" s="33">
        <v>22</v>
      </c>
      <c r="I381" s="33">
        <f t="shared" si="16"/>
        <v>1</v>
      </c>
      <c r="J381" s="33">
        <f t="shared" si="17"/>
        <v>4.7619047619047616E-2</v>
      </c>
    </row>
    <row r="382" spans="1:10" ht="11.25" customHeight="1" x14ac:dyDescent="0.2">
      <c r="A382" s="338"/>
      <c r="B382" s="334" t="s">
        <v>268</v>
      </c>
      <c r="C382" s="335"/>
      <c r="D382" s="335"/>
      <c r="E382" s="336"/>
      <c r="F382" s="43">
        <v>4260</v>
      </c>
      <c r="G382" s="43">
        <v>4483</v>
      </c>
      <c r="I382" s="43">
        <f t="shared" si="16"/>
        <v>223</v>
      </c>
      <c r="J382" s="43">
        <f t="shared" si="17"/>
        <v>5.2347417840375589E-2</v>
      </c>
    </row>
    <row r="383" spans="1:10" ht="12.75" x14ac:dyDescent="0.2">
      <c r="A383" s="338"/>
      <c r="B383" s="337" t="s">
        <v>6</v>
      </c>
      <c r="C383" s="328">
        <v>1</v>
      </c>
      <c r="D383" s="45">
        <v>2</v>
      </c>
      <c r="E383" s="32" t="s">
        <v>269</v>
      </c>
      <c r="F383" s="33"/>
      <c r="G383" s="33">
        <v>138</v>
      </c>
      <c r="I383" s="33">
        <f t="shared" si="16"/>
        <v>138</v>
      </c>
      <c r="J383" s="33" t="e">
        <f t="shared" si="17"/>
        <v>#DIV/0!</v>
      </c>
    </row>
    <row r="384" spans="1:10" ht="12.75" x14ac:dyDescent="0.2">
      <c r="A384" s="338"/>
      <c r="B384" s="338"/>
      <c r="C384" s="329"/>
      <c r="D384" s="41"/>
      <c r="E384" s="32" t="s">
        <v>212</v>
      </c>
      <c r="F384" s="33">
        <v>4</v>
      </c>
      <c r="G384" s="33"/>
      <c r="I384" s="33">
        <f t="shared" si="16"/>
        <v>-4</v>
      </c>
      <c r="J384" s="33">
        <f t="shared" si="17"/>
        <v>-1</v>
      </c>
    </row>
    <row r="385" spans="1:10" ht="12.75" x14ac:dyDescent="0.2">
      <c r="A385" s="338"/>
      <c r="B385" s="338"/>
      <c r="C385" s="329"/>
      <c r="D385" s="41"/>
      <c r="E385" s="32" t="s">
        <v>271</v>
      </c>
      <c r="F385" s="33"/>
      <c r="G385" s="33">
        <v>34</v>
      </c>
      <c r="I385" s="33">
        <f t="shared" si="16"/>
        <v>34</v>
      </c>
      <c r="J385" s="33" t="e">
        <f t="shared" si="17"/>
        <v>#DIV/0!</v>
      </c>
    </row>
    <row r="386" spans="1:10" ht="12.75" x14ac:dyDescent="0.2">
      <c r="A386" s="338"/>
      <c r="B386" s="338"/>
      <c r="C386" s="329"/>
      <c r="D386" s="41"/>
      <c r="E386" s="32" t="s">
        <v>28</v>
      </c>
      <c r="F386" s="33">
        <v>213</v>
      </c>
      <c r="G386" s="33">
        <v>226</v>
      </c>
      <c r="I386" s="33">
        <f t="shared" si="16"/>
        <v>13</v>
      </c>
      <c r="J386" s="33">
        <f t="shared" si="17"/>
        <v>6.1032863849765258E-2</v>
      </c>
    </row>
    <row r="387" spans="1:10" ht="12.75" x14ac:dyDescent="0.2">
      <c r="A387" s="338"/>
      <c r="B387" s="338"/>
      <c r="C387" s="329"/>
      <c r="D387" s="41"/>
      <c r="E387" s="32" t="s">
        <v>60</v>
      </c>
      <c r="F387" s="33">
        <v>400</v>
      </c>
      <c r="G387" s="33">
        <v>407</v>
      </c>
      <c r="I387" s="33">
        <f t="shared" si="16"/>
        <v>7</v>
      </c>
      <c r="J387" s="33">
        <f t="shared" si="17"/>
        <v>1.7500000000000002E-2</v>
      </c>
    </row>
    <row r="388" spans="1:10" ht="12.75" x14ac:dyDescent="0.2">
      <c r="A388" s="338"/>
      <c r="B388" s="338"/>
      <c r="C388" s="329"/>
      <c r="D388" s="41"/>
      <c r="E388" s="32" t="s">
        <v>65</v>
      </c>
      <c r="F388" s="33">
        <v>46</v>
      </c>
      <c r="G388" s="33"/>
      <c r="I388" s="33">
        <f t="shared" si="16"/>
        <v>-46</v>
      </c>
      <c r="J388" s="33">
        <f t="shared" si="17"/>
        <v>-1</v>
      </c>
    </row>
    <row r="389" spans="1:10" ht="12.75" x14ac:dyDescent="0.2">
      <c r="A389" s="338"/>
      <c r="B389" s="338"/>
      <c r="C389" s="329"/>
      <c r="D389" s="41"/>
      <c r="E389" s="32" t="s">
        <v>92</v>
      </c>
      <c r="F389" s="33">
        <v>186</v>
      </c>
      <c r="G389" s="33">
        <v>210</v>
      </c>
      <c r="I389" s="33">
        <f t="shared" si="16"/>
        <v>24</v>
      </c>
      <c r="J389" s="33">
        <f t="shared" si="17"/>
        <v>0.12903225806451613</v>
      </c>
    </row>
    <row r="390" spans="1:10" ht="12.75" x14ac:dyDescent="0.2">
      <c r="A390" s="338"/>
      <c r="B390" s="338"/>
      <c r="C390" s="329"/>
      <c r="D390" s="41"/>
      <c r="E390" s="32" t="s">
        <v>73</v>
      </c>
      <c r="F390" s="33">
        <v>140</v>
      </c>
      <c r="G390" s="33"/>
      <c r="I390" s="33">
        <f t="shared" si="16"/>
        <v>-140</v>
      </c>
      <c r="J390" s="33">
        <f t="shared" si="17"/>
        <v>-1</v>
      </c>
    </row>
    <row r="391" spans="1:10" ht="12.75" x14ac:dyDescent="0.2">
      <c r="A391" s="338"/>
      <c r="B391" s="338"/>
      <c r="C391" s="329"/>
      <c r="D391" s="41"/>
      <c r="E391" s="32" t="s">
        <v>163</v>
      </c>
      <c r="F391" s="33">
        <v>978</v>
      </c>
      <c r="G391" s="33">
        <v>976</v>
      </c>
      <c r="I391" s="33">
        <f t="shared" si="16"/>
        <v>-2</v>
      </c>
      <c r="J391" s="33">
        <f t="shared" si="17"/>
        <v>-2.0449897750511249E-3</v>
      </c>
    </row>
    <row r="392" spans="1:10" ht="12.75" x14ac:dyDescent="0.2">
      <c r="A392" s="338"/>
      <c r="B392" s="338"/>
      <c r="C392" s="329"/>
      <c r="D392" s="41"/>
      <c r="E392" s="32" t="s">
        <v>164</v>
      </c>
      <c r="F392" s="33">
        <v>33</v>
      </c>
      <c r="G392" s="33">
        <v>38</v>
      </c>
      <c r="I392" s="33">
        <f t="shared" si="16"/>
        <v>5</v>
      </c>
      <c r="J392" s="33">
        <f t="shared" si="17"/>
        <v>0.15151515151515152</v>
      </c>
    </row>
    <row r="393" spans="1:10" ht="12.75" x14ac:dyDescent="0.2">
      <c r="A393" s="338"/>
      <c r="B393" s="338"/>
      <c r="C393" s="329"/>
      <c r="D393" s="41"/>
      <c r="E393" s="32" t="s">
        <v>214</v>
      </c>
      <c r="F393" s="33">
        <v>51</v>
      </c>
      <c r="G393" s="33">
        <v>45</v>
      </c>
      <c r="I393" s="33">
        <f t="shared" si="16"/>
        <v>-6</v>
      </c>
      <c r="J393" s="33">
        <f t="shared" si="17"/>
        <v>-0.11764705882352941</v>
      </c>
    </row>
    <row r="394" spans="1:10" ht="12.75" x14ac:dyDescent="0.2">
      <c r="A394" s="338"/>
      <c r="B394" s="338"/>
      <c r="C394" s="329"/>
      <c r="D394" s="41"/>
      <c r="E394" s="32" t="s">
        <v>183</v>
      </c>
      <c r="F394" s="33">
        <v>142</v>
      </c>
      <c r="G394" s="33">
        <v>123</v>
      </c>
      <c r="I394" s="33">
        <f t="shared" si="16"/>
        <v>-19</v>
      </c>
      <c r="J394" s="33">
        <f t="shared" si="17"/>
        <v>-0.13380281690140844</v>
      </c>
    </row>
    <row r="395" spans="1:10" ht="12.75" x14ac:dyDescent="0.2">
      <c r="A395" s="338"/>
      <c r="B395" s="338"/>
      <c r="C395" s="329"/>
      <c r="D395" s="41"/>
      <c r="E395" s="32" t="s">
        <v>78</v>
      </c>
      <c r="F395" s="33">
        <v>110</v>
      </c>
      <c r="G395" s="33">
        <v>101</v>
      </c>
      <c r="I395" s="33">
        <f t="shared" si="16"/>
        <v>-9</v>
      </c>
      <c r="J395" s="33">
        <f t="shared" si="17"/>
        <v>-8.1818181818181818E-2</v>
      </c>
    </row>
    <row r="396" spans="1:10" ht="12.75" x14ac:dyDescent="0.2">
      <c r="A396" s="338"/>
      <c r="B396" s="338"/>
      <c r="C396" s="329"/>
      <c r="D396" s="41"/>
      <c r="E396" s="32" t="s">
        <v>16</v>
      </c>
      <c r="F396" s="33">
        <v>209</v>
      </c>
      <c r="G396" s="33">
        <v>216</v>
      </c>
      <c r="I396" s="33">
        <f t="shared" si="16"/>
        <v>7</v>
      </c>
      <c r="J396" s="33">
        <f t="shared" si="17"/>
        <v>3.3492822966507178E-2</v>
      </c>
    </row>
    <row r="397" spans="1:10" ht="12.75" x14ac:dyDescent="0.2">
      <c r="A397" s="338"/>
      <c r="B397" s="338"/>
      <c r="C397" s="329"/>
      <c r="D397" s="41"/>
      <c r="E397" s="32" t="s">
        <v>61</v>
      </c>
      <c r="F397" s="33">
        <v>210</v>
      </c>
      <c r="G397" s="33">
        <v>203</v>
      </c>
      <c r="I397" s="33">
        <f t="shared" si="16"/>
        <v>-7</v>
      </c>
      <c r="J397" s="33">
        <f t="shared" si="17"/>
        <v>-3.3333333333333333E-2</v>
      </c>
    </row>
    <row r="398" spans="1:10" ht="12.75" x14ac:dyDescent="0.2">
      <c r="A398" s="338"/>
      <c r="B398" s="338"/>
      <c r="C398" s="329"/>
      <c r="D398" s="41"/>
      <c r="E398" s="32" t="s">
        <v>43</v>
      </c>
      <c r="F398" s="33">
        <v>12</v>
      </c>
      <c r="G398" s="33">
        <v>16</v>
      </c>
      <c r="I398" s="33">
        <f t="shared" si="16"/>
        <v>4</v>
      </c>
      <c r="J398" s="33">
        <f t="shared" si="17"/>
        <v>0.33333333333333331</v>
      </c>
    </row>
    <row r="399" spans="1:10" ht="25.5" x14ac:dyDescent="0.2">
      <c r="A399" s="338"/>
      <c r="B399" s="338"/>
      <c r="C399" s="329"/>
      <c r="D399" s="41"/>
      <c r="E399" s="32" t="s">
        <v>215</v>
      </c>
      <c r="F399" s="33">
        <v>27</v>
      </c>
      <c r="G399" s="33">
        <v>31</v>
      </c>
      <c r="I399" s="33">
        <f t="shared" si="16"/>
        <v>4</v>
      </c>
      <c r="J399" s="33">
        <f t="shared" si="17"/>
        <v>0.14814814814814814</v>
      </c>
    </row>
    <row r="400" spans="1:10" ht="12.75" x14ac:dyDescent="0.2">
      <c r="A400" s="338"/>
      <c r="B400" s="338"/>
      <c r="C400" s="329"/>
      <c r="D400" s="41"/>
      <c r="E400" s="32" t="s">
        <v>217</v>
      </c>
      <c r="F400" s="33">
        <v>7</v>
      </c>
      <c r="G400" s="33">
        <v>11</v>
      </c>
      <c r="I400" s="33">
        <f t="shared" si="16"/>
        <v>4</v>
      </c>
      <c r="J400" s="33">
        <f t="shared" si="17"/>
        <v>0.5714285714285714</v>
      </c>
    </row>
    <row r="401" spans="1:10" ht="12.75" x14ac:dyDescent="0.2">
      <c r="A401" s="338"/>
      <c r="B401" s="338"/>
      <c r="C401" s="329"/>
      <c r="D401" s="41"/>
      <c r="E401" s="32" t="s">
        <v>219</v>
      </c>
      <c r="F401" s="33">
        <v>2937</v>
      </c>
      <c r="G401" s="33">
        <v>3129</v>
      </c>
      <c r="I401" s="33">
        <f t="shared" si="16"/>
        <v>192</v>
      </c>
      <c r="J401" s="33">
        <f t="shared" si="17"/>
        <v>6.537282941777324E-2</v>
      </c>
    </row>
    <row r="402" spans="1:10" ht="12.75" x14ac:dyDescent="0.2">
      <c r="A402" s="338"/>
      <c r="B402" s="338"/>
      <c r="C402" s="329"/>
      <c r="D402" s="41"/>
      <c r="E402" s="32" t="s">
        <v>89</v>
      </c>
      <c r="F402" s="33">
        <v>7</v>
      </c>
      <c r="G402" s="33"/>
      <c r="I402" s="33">
        <f t="shared" si="16"/>
        <v>-7</v>
      </c>
      <c r="J402" s="33">
        <f t="shared" si="17"/>
        <v>-1</v>
      </c>
    </row>
    <row r="403" spans="1:10" ht="12.75" x14ac:dyDescent="0.2">
      <c r="A403" s="338"/>
      <c r="B403" s="338"/>
      <c r="C403" s="329"/>
      <c r="D403" s="41"/>
      <c r="E403" s="32" t="s">
        <v>220</v>
      </c>
      <c r="F403" s="33">
        <v>532</v>
      </c>
      <c r="G403" s="33">
        <v>518</v>
      </c>
      <c r="I403" s="33">
        <f t="shared" si="16"/>
        <v>-14</v>
      </c>
      <c r="J403" s="33">
        <f t="shared" si="17"/>
        <v>-2.6315789473684209E-2</v>
      </c>
    </row>
    <row r="404" spans="1:10" ht="12.75" x14ac:dyDescent="0.2">
      <c r="A404" s="338"/>
      <c r="B404" s="338"/>
      <c r="C404" s="329"/>
      <c r="D404" s="41"/>
      <c r="E404" s="32" t="s">
        <v>221</v>
      </c>
      <c r="F404" s="33">
        <v>86</v>
      </c>
      <c r="G404" s="33">
        <v>80</v>
      </c>
      <c r="I404" s="33">
        <f t="shared" si="16"/>
        <v>-6</v>
      </c>
      <c r="J404" s="33">
        <f t="shared" si="17"/>
        <v>-6.9767441860465115E-2</v>
      </c>
    </row>
    <row r="405" spans="1:10" ht="12.75" x14ac:dyDescent="0.2">
      <c r="A405" s="338"/>
      <c r="B405" s="338"/>
      <c r="C405" s="330"/>
      <c r="D405" s="41"/>
      <c r="E405" s="32" t="s">
        <v>22</v>
      </c>
      <c r="F405" s="33">
        <v>311</v>
      </c>
      <c r="G405" s="33">
        <v>332</v>
      </c>
      <c r="I405" s="33">
        <f t="shared" si="16"/>
        <v>21</v>
      </c>
      <c r="J405" s="33">
        <f t="shared" si="17"/>
        <v>6.7524115755627015E-2</v>
      </c>
    </row>
    <row r="406" spans="1:10" ht="11.25" customHeight="1" x14ac:dyDescent="0.2">
      <c r="A406" s="338"/>
      <c r="B406" s="338"/>
      <c r="C406" s="328">
        <v>2</v>
      </c>
      <c r="D406" s="42">
        <v>2</v>
      </c>
      <c r="E406" s="32" t="s">
        <v>272</v>
      </c>
      <c r="F406" s="33"/>
      <c r="G406" s="33">
        <v>4</v>
      </c>
      <c r="I406" s="33">
        <f t="shared" si="16"/>
        <v>4</v>
      </c>
      <c r="J406" s="33" t="e">
        <f t="shared" si="17"/>
        <v>#DIV/0!</v>
      </c>
    </row>
    <row r="407" spans="1:10" ht="11.25" customHeight="1" x14ac:dyDescent="0.2">
      <c r="A407" s="338"/>
      <c r="B407" s="338"/>
      <c r="C407" s="329"/>
      <c r="D407" s="42"/>
      <c r="E407" s="32" t="s">
        <v>29</v>
      </c>
      <c r="F407" s="33">
        <v>204</v>
      </c>
      <c r="G407" s="33">
        <v>187</v>
      </c>
      <c r="I407" s="33">
        <f t="shared" si="16"/>
        <v>-17</v>
      </c>
      <c r="J407" s="33">
        <f t="shared" si="17"/>
        <v>-8.3333333333333329E-2</v>
      </c>
    </row>
    <row r="408" spans="1:10" ht="11.25" customHeight="1" x14ac:dyDescent="0.2">
      <c r="A408" s="338"/>
      <c r="B408" s="338"/>
      <c r="C408" s="329"/>
      <c r="D408" s="42"/>
      <c r="E408" s="32" t="s">
        <v>74</v>
      </c>
      <c r="F408" s="33">
        <v>333</v>
      </c>
      <c r="G408" s="33">
        <v>368</v>
      </c>
      <c r="I408" s="33">
        <f t="shared" ref="I408:I471" si="18">G408-F408</f>
        <v>35</v>
      </c>
      <c r="J408" s="33">
        <f t="shared" ref="J408:J471" si="19">I408/F408</f>
        <v>0.10510510510510511</v>
      </c>
    </row>
    <row r="409" spans="1:10" ht="11.25" customHeight="1" x14ac:dyDescent="0.2">
      <c r="A409" s="338"/>
      <c r="B409" s="338"/>
      <c r="C409" s="329"/>
      <c r="D409" s="42"/>
      <c r="E409" s="32" t="s">
        <v>80</v>
      </c>
      <c r="F409" s="33">
        <v>37</v>
      </c>
      <c r="G409" s="33">
        <v>40</v>
      </c>
      <c r="I409" s="33">
        <f t="shared" si="18"/>
        <v>3</v>
      </c>
      <c r="J409" s="33">
        <f t="shared" si="19"/>
        <v>8.1081081081081086E-2</v>
      </c>
    </row>
    <row r="410" spans="1:10" ht="11.25" customHeight="1" x14ac:dyDescent="0.2">
      <c r="A410" s="338"/>
      <c r="B410" s="338"/>
      <c r="C410" s="329"/>
      <c r="D410" s="42"/>
      <c r="E410" s="32" t="s">
        <v>114</v>
      </c>
      <c r="F410" s="33">
        <v>179</v>
      </c>
      <c r="G410" s="33">
        <v>178</v>
      </c>
      <c r="I410" s="33">
        <f t="shared" si="18"/>
        <v>-1</v>
      </c>
      <c r="J410" s="33">
        <f t="shared" si="19"/>
        <v>-5.5865921787709499E-3</v>
      </c>
    </row>
    <row r="411" spans="1:10" ht="11.25" customHeight="1" x14ac:dyDescent="0.2">
      <c r="A411" s="338"/>
      <c r="B411" s="338"/>
      <c r="C411" s="329"/>
      <c r="D411" s="42"/>
      <c r="E411" s="32" t="s">
        <v>90</v>
      </c>
      <c r="F411" s="33">
        <v>127</v>
      </c>
      <c r="G411" s="33">
        <v>132</v>
      </c>
      <c r="I411" s="33">
        <f t="shared" si="18"/>
        <v>5</v>
      </c>
      <c r="J411" s="33">
        <f t="shared" si="19"/>
        <v>3.937007874015748E-2</v>
      </c>
    </row>
    <row r="412" spans="1:10" ht="11.25" customHeight="1" x14ac:dyDescent="0.2">
      <c r="A412" s="338"/>
      <c r="B412" s="338"/>
      <c r="C412" s="329"/>
      <c r="D412" s="42"/>
      <c r="E412" s="32" t="s">
        <v>165</v>
      </c>
      <c r="F412" s="33">
        <v>886</v>
      </c>
      <c r="G412" s="33">
        <v>906</v>
      </c>
      <c r="I412" s="33">
        <f t="shared" si="18"/>
        <v>20</v>
      </c>
      <c r="J412" s="33">
        <f t="shared" si="19"/>
        <v>2.2573363431151242E-2</v>
      </c>
    </row>
    <row r="413" spans="1:10" ht="11.25" customHeight="1" x14ac:dyDescent="0.2">
      <c r="A413" s="338"/>
      <c r="B413" s="338"/>
      <c r="C413" s="329"/>
      <c r="D413" s="42"/>
      <c r="E413" s="32" t="s">
        <v>166</v>
      </c>
      <c r="F413" s="33">
        <v>30</v>
      </c>
      <c r="G413" s="33">
        <v>32</v>
      </c>
      <c r="I413" s="33">
        <f t="shared" si="18"/>
        <v>2</v>
      </c>
      <c r="J413" s="33">
        <f t="shared" si="19"/>
        <v>6.6666666666666666E-2</v>
      </c>
    </row>
    <row r="414" spans="1:10" ht="11.25" customHeight="1" x14ac:dyDescent="0.2">
      <c r="A414" s="338"/>
      <c r="B414" s="338"/>
      <c r="C414" s="329"/>
      <c r="D414" s="42"/>
      <c r="E414" s="32" t="s">
        <v>273</v>
      </c>
      <c r="F414" s="33"/>
      <c r="G414" s="33">
        <v>48</v>
      </c>
      <c r="I414" s="33">
        <f t="shared" si="18"/>
        <v>48</v>
      </c>
      <c r="J414" s="33" t="e">
        <f t="shared" si="19"/>
        <v>#DIV/0!</v>
      </c>
    </row>
    <row r="415" spans="1:10" ht="11.25" customHeight="1" x14ac:dyDescent="0.2">
      <c r="A415" s="338"/>
      <c r="B415" s="338"/>
      <c r="C415" s="329"/>
      <c r="D415" s="42"/>
      <c r="E415" s="32" t="s">
        <v>224</v>
      </c>
      <c r="F415" s="33">
        <v>135</v>
      </c>
      <c r="G415" s="33">
        <v>127</v>
      </c>
      <c r="I415" s="33">
        <f t="shared" si="18"/>
        <v>-8</v>
      </c>
      <c r="J415" s="33">
        <f t="shared" si="19"/>
        <v>-5.9259259259259262E-2</v>
      </c>
    </row>
    <row r="416" spans="1:10" ht="11.25" customHeight="1" x14ac:dyDescent="0.2">
      <c r="A416" s="338"/>
      <c r="B416" s="338"/>
      <c r="C416" s="329"/>
      <c r="D416" s="42"/>
      <c r="E416" s="32" t="s">
        <v>93</v>
      </c>
      <c r="F416" s="33">
        <v>105</v>
      </c>
      <c r="G416" s="33">
        <v>96</v>
      </c>
      <c r="I416" s="33">
        <f t="shared" si="18"/>
        <v>-9</v>
      </c>
      <c r="J416" s="33">
        <f t="shared" si="19"/>
        <v>-8.5714285714285715E-2</v>
      </c>
    </row>
    <row r="417" spans="1:10" ht="11.25" customHeight="1" x14ac:dyDescent="0.2">
      <c r="A417" s="338"/>
      <c r="B417" s="338"/>
      <c r="C417" s="329"/>
      <c r="D417" s="42"/>
      <c r="E417" s="32" t="s">
        <v>18</v>
      </c>
      <c r="F417" s="33">
        <v>205</v>
      </c>
      <c r="G417" s="33">
        <v>199</v>
      </c>
      <c r="I417" s="33">
        <f t="shared" si="18"/>
        <v>-6</v>
      </c>
      <c r="J417" s="33">
        <f t="shared" si="19"/>
        <v>-2.9268292682926831E-2</v>
      </c>
    </row>
    <row r="418" spans="1:10" ht="11.25" customHeight="1" x14ac:dyDescent="0.2">
      <c r="A418" s="338"/>
      <c r="B418" s="338"/>
      <c r="C418" s="329"/>
      <c r="D418" s="42"/>
      <c r="E418" s="32" t="s">
        <v>75</v>
      </c>
      <c r="F418" s="33">
        <v>186</v>
      </c>
      <c r="G418" s="33">
        <v>193</v>
      </c>
      <c r="I418" s="33">
        <f t="shared" si="18"/>
        <v>7</v>
      </c>
      <c r="J418" s="33">
        <f t="shared" si="19"/>
        <v>3.7634408602150539E-2</v>
      </c>
    </row>
    <row r="419" spans="1:10" ht="11.25" customHeight="1" x14ac:dyDescent="0.2">
      <c r="A419" s="338"/>
      <c r="B419" s="338"/>
      <c r="C419" s="329"/>
      <c r="D419" s="42"/>
      <c r="E419" s="32" t="s">
        <v>44</v>
      </c>
      <c r="F419" s="33">
        <v>16</v>
      </c>
      <c r="G419" s="33">
        <v>11</v>
      </c>
      <c r="I419" s="33">
        <f t="shared" si="18"/>
        <v>-5</v>
      </c>
      <c r="J419" s="33">
        <f t="shared" si="19"/>
        <v>-0.3125</v>
      </c>
    </row>
    <row r="420" spans="1:10" ht="11.25" customHeight="1" x14ac:dyDescent="0.2">
      <c r="A420" s="338"/>
      <c r="B420" s="338"/>
      <c r="C420" s="329"/>
      <c r="D420" s="42"/>
      <c r="E420" s="32" t="s">
        <v>225</v>
      </c>
      <c r="F420" s="33">
        <v>26</v>
      </c>
      <c r="G420" s="33">
        <v>18</v>
      </c>
      <c r="I420" s="33">
        <f t="shared" si="18"/>
        <v>-8</v>
      </c>
      <c r="J420" s="33">
        <f t="shared" si="19"/>
        <v>-0.30769230769230771</v>
      </c>
    </row>
    <row r="421" spans="1:10" ht="11.25" customHeight="1" x14ac:dyDescent="0.2">
      <c r="A421" s="338"/>
      <c r="B421" s="338"/>
      <c r="C421" s="329"/>
      <c r="D421" s="42"/>
      <c r="E421" s="32" t="s">
        <v>227</v>
      </c>
      <c r="F421" s="33">
        <v>6</v>
      </c>
      <c r="G421" s="33">
        <v>6</v>
      </c>
      <c r="I421" s="33">
        <f t="shared" si="18"/>
        <v>0</v>
      </c>
      <c r="J421" s="33">
        <f t="shared" si="19"/>
        <v>0</v>
      </c>
    </row>
    <row r="422" spans="1:10" ht="11.25" customHeight="1" x14ac:dyDescent="0.2">
      <c r="A422" s="338"/>
      <c r="B422" s="338"/>
      <c r="C422" s="329"/>
      <c r="D422" s="42"/>
      <c r="E422" s="32" t="s">
        <v>24</v>
      </c>
      <c r="F422" s="33">
        <v>63</v>
      </c>
      <c r="G422" s="33"/>
      <c r="I422" s="33">
        <f t="shared" si="18"/>
        <v>-63</v>
      </c>
      <c r="J422" s="33">
        <f t="shared" si="19"/>
        <v>-1</v>
      </c>
    </row>
    <row r="423" spans="1:10" ht="11.25" customHeight="1" x14ac:dyDescent="0.2">
      <c r="A423" s="338"/>
      <c r="B423" s="338"/>
      <c r="C423" s="329"/>
      <c r="D423" s="42"/>
      <c r="E423" s="32" t="s">
        <v>274</v>
      </c>
      <c r="F423" s="33"/>
      <c r="G423" s="33">
        <v>2595</v>
      </c>
      <c r="I423" s="33">
        <f t="shared" si="18"/>
        <v>2595</v>
      </c>
      <c r="J423" s="33" t="e">
        <f t="shared" si="19"/>
        <v>#DIV/0!</v>
      </c>
    </row>
    <row r="424" spans="1:10" ht="11.25" customHeight="1" x14ac:dyDescent="0.2">
      <c r="A424" s="338"/>
      <c r="B424" s="338"/>
      <c r="C424" s="329"/>
      <c r="D424" s="42"/>
      <c r="E424" s="32" t="s">
        <v>115</v>
      </c>
      <c r="F424" s="33">
        <v>2713</v>
      </c>
      <c r="G424" s="33">
        <v>1</v>
      </c>
      <c r="I424" s="33">
        <f t="shared" si="18"/>
        <v>-2712</v>
      </c>
      <c r="J424" s="33">
        <f t="shared" si="19"/>
        <v>-0.99963140434942865</v>
      </c>
    </row>
    <row r="425" spans="1:10" ht="12.75" x14ac:dyDescent="0.2">
      <c r="A425" s="338"/>
      <c r="B425" s="338"/>
      <c r="C425" s="329"/>
      <c r="D425" s="42"/>
      <c r="E425" s="32" t="s">
        <v>229</v>
      </c>
      <c r="F425" s="33">
        <v>472</v>
      </c>
      <c r="G425" s="33">
        <v>452</v>
      </c>
      <c r="I425" s="33">
        <f t="shared" si="18"/>
        <v>-20</v>
      </c>
      <c r="J425" s="33">
        <f t="shared" si="19"/>
        <v>-4.2372881355932202E-2</v>
      </c>
    </row>
    <row r="426" spans="1:10" ht="12.75" x14ac:dyDescent="0.2">
      <c r="A426" s="338"/>
      <c r="B426" s="338"/>
      <c r="C426" s="329"/>
      <c r="D426" s="42"/>
      <c r="E426" s="32" t="s">
        <v>230</v>
      </c>
      <c r="F426" s="33">
        <v>63</v>
      </c>
      <c r="G426" s="33">
        <v>70</v>
      </c>
      <c r="I426" s="33">
        <f t="shared" si="18"/>
        <v>7</v>
      </c>
      <c r="J426" s="33">
        <f t="shared" si="19"/>
        <v>0.1111111111111111</v>
      </c>
    </row>
    <row r="427" spans="1:10" ht="12.75" x14ac:dyDescent="0.2">
      <c r="A427" s="338"/>
      <c r="B427" s="339"/>
      <c r="C427" s="330"/>
      <c r="D427" s="42"/>
      <c r="E427" s="32" t="s">
        <v>25</v>
      </c>
      <c r="F427" s="33">
        <v>335</v>
      </c>
      <c r="G427" s="33">
        <v>287</v>
      </c>
      <c r="I427" s="33">
        <f t="shared" si="18"/>
        <v>-48</v>
      </c>
      <c r="J427" s="33">
        <f t="shared" si="19"/>
        <v>-0.14328358208955225</v>
      </c>
    </row>
    <row r="428" spans="1:10" ht="11.25" customHeight="1" x14ac:dyDescent="0.2">
      <c r="A428" s="339"/>
      <c r="B428" s="334" t="s">
        <v>276</v>
      </c>
      <c r="C428" s="335"/>
      <c r="D428" s="335"/>
      <c r="E428" s="336"/>
      <c r="F428" s="43">
        <v>12762</v>
      </c>
      <c r="G428" s="43">
        <v>12784</v>
      </c>
      <c r="I428" s="43">
        <f t="shared" si="18"/>
        <v>22</v>
      </c>
      <c r="J428" s="43">
        <f t="shared" si="19"/>
        <v>1.7238677323303557E-3</v>
      </c>
    </row>
    <row r="429" spans="1:10" ht="12.75" customHeight="1" x14ac:dyDescent="0.2">
      <c r="A429" s="331" t="s">
        <v>120</v>
      </c>
      <c r="B429" s="332"/>
      <c r="C429" s="332"/>
      <c r="D429" s="332"/>
      <c r="E429" s="333"/>
      <c r="F429" s="44">
        <v>24199</v>
      </c>
      <c r="G429" s="44">
        <v>24578</v>
      </c>
      <c r="I429" s="44">
        <f t="shared" si="18"/>
        <v>379</v>
      </c>
      <c r="J429" s="44">
        <f t="shared" si="19"/>
        <v>1.5661804206785403E-2</v>
      </c>
    </row>
    <row r="430" spans="1:10" ht="12.75" x14ac:dyDescent="0.2">
      <c r="A430" s="337" t="s">
        <v>40</v>
      </c>
      <c r="B430" s="337" t="s">
        <v>277</v>
      </c>
      <c r="C430" s="328">
        <v>1</v>
      </c>
      <c r="D430" s="45">
        <v>2</v>
      </c>
      <c r="E430" s="32" t="s">
        <v>279</v>
      </c>
      <c r="F430" s="33"/>
      <c r="G430" s="33">
        <v>12</v>
      </c>
      <c r="I430" s="33">
        <f t="shared" si="18"/>
        <v>12</v>
      </c>
      <c r="J430" s="33" t="e">
        <f t="shared" si="19"/>
        <v>#DIV/0!</v>
      </c>
    </row>
    <row r="431" spans="1:10" ht="12.75" x14ac:dyDescent="0.2">
      <c r="A431" s="338"/>
      <c r="B431" s="338"/>
      <c r="C431" s="330"/>
      <c r="D431" s="41"/>
      <c r="E431" s="32" t="s">
        <v>186</v>
      </c>
      <c r="F431" s="33">
        <v>4</v>
      </c>
      <c r="G431" s="33"/>
      <c r="I431" s="33">
        <f t="shared" si="18"/>
        <v>-4</v>
      </c>
      <c r="J431" s="33">
        <f t="shared" si="19"/>
        <v>-1</v>
      </c>
    </row>
    <row r="432" spans="1:10" ht="12.75" x14ac:dyDescent="0.2">
      <c r="A432" s="338"/>
      <c r="B432" s="339"/>
      <c r="C432" s="32">
        <v>2</v>
      </c>
      <c r="D432" s="42">
        <v>2</v>
      </c>
      <c r="E432" s="32" t="s">
        <v>237</v>
      </c>
      <c r="F432" s="33">
        <v>6</v>
      </c>
      <c r="G432" s="33"/>
      <c r="I432" s="33">
        <f t="shared" si="18"/>
        <v>-6</v>
      </c>
      <c r="J432" s="33">
        <f t="shared" si="19"/>
        <v>-1</v>
      </c>
    </row>
    <row r="433" spans="1:10" ht="12.75" x14ac:dyDescent="0.2">
      <c r="A433" s="338"/>
      <c r="B433" s="334" t="s">
        <v>281</v>
      </c>
      <c r="C433" s="335"/>
      <c r="D433" s="335"/>
      <c r="E433" s="336"/>
      <c r="F433" s="43">
        <v>10</v>
      </c>
      <c r="G433" s="43">
        <v>12</v>
      </c>
      <c r="I433" s="43">
        <f t="shared" si="18"/>
        <v>2</v>
      </c>
      <c r="J433" s="43">
        <f t="shared" si="19"/>
        <v>0.2</v>
      </c>
    </row>
    <row r="434" spans="1:10" ht="12.75" x14ac:dyDescent="0.2">
      <c r="A434" s="338"/>
      <c r="B434" s="337" t="s">
        <v>282</v>
      </c>
      <c r="C434" s="328">
        <v>1</v>
      </c>
      <c r="D434" s="337">
        <v>1</v>
      </c>
      <c r="E434" s="32" t="s">
        <v>85</v>
      </c>
      <c r="F434" s="33">
        <v>12</v>
      </c>
      <c r="G434" s="33">
        <v>3</v>
      </c>
      <c r="I434" s="33">
        <f t="shared" si="18"/>
        <v>-9</v>
      </c>
      <c r="J434" s="33">
        <f t="shared" si="19"/>
        <v>-0.75</v>
      </c>
    </row>
    <row r="435" spans="1:10" ht="12.75" x14ac:dyDescent="0.2">
      <c r="A435" s="338"/>
      <c r="B435" s="338"/>
      <c r="C435" s="329"/>
      <c r="D435" s="338"/>
      <c r="E435" s="32" t="s">
        <v>94</v>
      </c>
      <c r="F435" s="33">
        <v>22</v>
      </c>
      <c r="G435" s="33">
        <v>14</v>
      </c>
      <c r="I435" s="33">
        <f t="shared" si="18"/>
        <v>-8</v>
      </c>
      <c r="J435" s="33">
        <f t="shared" si="19"/>
        <v>-0.36363636363636365</v>
      </c>
    </row>
    <row r="436" spans="1:10" ht="12.75" x14ac:dyDescent="0.2">
      <c r="A436" s="338"/>
      <c r="B436" s="338"/>
      <c r="C436" s="329"/>
      <c r="D436" s="339"/>
      <c r="E436" s="32" t="s">
        <v>283</v>
      </c>
      <c r="F436" s="33"/>
      <c r="G436" s="33">
        <v>12</v>
      </c>
      <c r="I436" s="33">
        <f t="shared" si="18"/>
        <v>12</v>
      </c>
      <c r="J436" s="33" t="e">
        <f t="shared" si="19"/>
        <v>#DIV/0!</v>
      </c>
    </row>
    <row r="437" spans="1:10" ht="12.75" x14ac:dyDescent="0.2">
      <c r="A437" s="338"/>
      <c r="B437" s="338"/>
      <c r="C437" s="329"/>
      <c r="D437" s="45">
        <v>2</v>
      </c>
      <c r="E437" s="32" t="s">
        <v>238</v>
      </c>
      <c r="F437" s="33">
        <v>127</v>
      </c>
      <c r="G437" s="33">
        <v>106</v>
      </c>
      <c r="I437" s="33">
        <f t="shared" si="18"/>
        <v>-21</v>
      </c>
      <c r="J437" s="33">
        <f t="shared" si="19"/>
        <v>-0.16535433070866143</v>
      </c>
    </row>
    <row r="438" spans="1:10" ht="12.75" x14ac:dyDescent="0.2">
      <c r="A438" s="338"/>
      <c r="B438" s="338"/>
      <c r="C438" s="329"/>
      <c r="D438" s="41"/>
      <c r="E438" s="32" t="s">
        <v>239</v>
      </c>
      <c r="F438" s="33">
        <v>143</v>
      </c>
      <c r="G438" s="33">
        <v>159</v>
      </c>
      <c r="I438" s="33">
        <f t="shared" si="18"/>
        <v>16</v>
      </c>
      <c r="J438" s="33">
        <f t="shared" si="19"/>
        <v>0.11188811188811189</v>
      </c>
    </row>
    <row r="439" spans="1:10" ht="12.75" x14ac:dyDescent="0.2">
      <c r="A439" s="338"/>
      <c r="B439" s="338"/>
      <c r="C439" s="329"/>
      <c r="D439" s="41"/>
      <c r="E439" s="32" t="s">
        <v>240</v>
      </c>
      <c r="F439" s="33">
        <v>43</v>
      </c>
      <c r="G439" s="33">
        <v>54</v>
      </c>
      <c r="I439" s="33">
        <f t="shared" si="18"/>
        <v>11</v>
      </c>
      <c r="J439" s="33">
        <f t="shared" si="19"/>
        <v>0.2558139534883721</v>
      </c>
    </row>
    <row r="440" spans="1:10" ht="12.75" x14ac:dyDescent="0.2">
      <c r="A440" s="338"/>
      <c r="B440" s="338"/>
      <c r="C440" s="329"/>
      <c r="D440" s="41"/>
      <c r="E440" s="32" t="s">
        <v>242</v>
      </c>
      <c r="F440" s="33">
        <v>56</v>
      </c>
      <c r="G440" s="33">
        <v>68</v>
      </c>
      <c r="I440" s="33">
        <f t="shared" si="18"/>
        <v>12</v>
      </c>
      <c r="J440" s="33">
        <f t="shared" si="19"/>
        <v>0.21428571428571427</v>
      </c>
    </row>
    <row r="441" spans="1:10" ht="12.75" x14ac:dyDescent="0.2">
      <c r="A441" s="338"/>
      <c r="B441" s="338"/>
      <c r="C441" s="329"/>
      <c r="D441" s="41"/>
      <c r="E441" s="32" t="s">
        <v>19</v>
      </c>
      <c r="F441" s="33">
        <v>451</v>
      </c>
      <c r="G441" s="33">
        <v>447</v>
      </c>
      <c r="I441" s="33">
        <f t="shared" si="18"/>
        <v>-4</v>
      </c>
      <c r="J441" s="33">
        <f t="shared" si="19"/>
        <v>-8.869179600886918E-3</v>
      </c>
    </row>
    <row r="442" spans="1:10" ht="12.75" x14ac:dyDescent="0.2">
      <c r="A442" s="338"/>
      <c r="B442" s="338"/>
      <c r="C442" s="329"/>
      <c r="D442" s="41"/>
      <c r="E442" s="32" t="s">
        <v>30</v>
      </c>
      <c r="F442" s="33">
        <v>103</v>
      </c>
      <c r="G442" s="33">
        <v>77</v>
      </c>
      <c r="I442" s="33">
        <f t="shared" si="18"/>
        <v>-26</v>
      </c>
      <c r="J442" s="33">
        <f t="shared" si="19"/>
        <v>-0.25242718446601942</v>
      </c>
    </row>
    <row r="443" spans="1:10" ht="12.75" x14ac:dyDescent="0.2">
      <c r="A443" s="338"/>
      <c r="B443" s="338"/>
      <c r="C443" s="329"/>
      <c r="D443" s="41"/>
      <c r="E443" s="32" t="s">
        <v>50</v>
      </c>
      <c r="F443" s="33">
        <v>51</v>
      </c>
      <c r="G443" s="33">
        <v>60</v>
      </c>
      <c r="I443" s="33">
        <f t="shared" si="18"/>
        <v>9</v>
      </c>
      <c r="J443" s="33">
        <f t="shared" si="19"/>
        <v>0.17647058823529413</v>
      </c>
    </row>
    <row r="444" spans="1:10" ht="12.75" x14ac:dyDescent="0.2">
      <c r="A444" s="338"/>
      <c r="B444" s="338"/>
      <c r="C444" s="329"/>
      <c r="D444" s="41"/>
      <c r="E444" s="32" t="s">
        <v>86</v>
      </c>
      <c r="F444" s="33">
        <v>101</v>
      </c>
      <c r="G444" s="33">
        <v>98</v>
      </c>
      <c r="I444" s="33">
        <f t="shared" si="18"/>
        <v>-3</v>
      </c>
      <c r="J444" s="33">
        <f t="shared" si="19"/>
        <v>-2.9702970297029702E-2</v>
      </c>
    </row>
    <row r="445" spans="1:10" ht="12.75" x14ac:dyDescent="0.2">
      <c r="A445" s="338"/>
      <c r="B445" s="338"/>
      <c r="C445" s="329"/>
      <c r="D445" s="41"/>
      <c r="E445" s="32" t="s">
        <v>70</v>
      </c>
      <c r="F445" s="33">
        <v>64</v>
      </c>
      <c r="G445" s="33">
        <v>59</v>
      </c>
      <c r="I445" s="33">
        <f t="shared" si="18"/>
        <v>-5</v>
      </c>
      <c r="J445" s="33">
        <f t="shared" si="19"/>
        <v>-7.8125E-2</v>
      </c>
    </row>
    <row r="446" spans="1:10" ht="12.75" x14ac:dyDescent="0.2">
      <c r="A446" s="338"/>
      <c r="B446" s="338"/>
      <c r="C446" s="329"/>
      <c r="D446" s="41"/>
      <c r="E446" s="32" t="s">
        <v>38</v>
      </c>
      <c r="F446" s="33">
        <v>24</v>
      </c>
      <c r="G446" s="33">
        <v>33</v>
      </c>
      <c r="I446" s="33">
        <f t="shared" si="18"/>
        <v>9</v>
      </c>
      <c r="J446" s="33">
        <f t="shared" si="19"/>
        <v>0.375</v>
      </c>
    </row>
    <row r="447" spans="1:10" ht="12.75" x14ac:dyDescent="0.2">
      <c r="A447" s="338"/>
      <c r="B447" s="338"/>
      <c r="C447" s="329"/>
      <c r="D447" s="41"/>
      <c r="E447" s="32" t="s">
        <v>36</v>
      </c>
      <c r="F447" s="33">
        <v>118</v>
      </c>
      <c r="G447" s="33">
        <v>99</v>
      </c>
      <c r="I447" s="33">
        <f t="shared" si="18"/>
        <v>-19</v>
      </c>
      <c r="J447" s="33">
        <f t="shared" si="19"/>
        <v>-0.16101694915254236</v>
      </c>
    </row>
    <row r="448" spans="1:10" ht="12.75" x14ac:dyDescent="0.2">
      <c r="A448" s="338"/>
      <c r="B448" s="338"/>
      <c r="C448" s="329"/>
      <c r="D448" s="41"/>
      <c r="E448" s="32" t="s">
        <v>71</v>
      </c>
      <c r="F448" s="33">
        <v>208</v>
      </c>
      <c r="G448" s="33">
        <v>199</v>
      </c>
      <c r="I448" s="33">
        <f t="shared" si="18"/>
        <v>-9</v>
      </c>
      <c r="J448" s="33">
        <f t="shared" si="19"/>
        <v>-4.3269230769230768E-2</v>
      </c>
    </row>
    <row r="449" spans="1:10" ht="12.75" x14ac:dyDescent="0.2">
      <c r="A449" s="338"/>
      <c r="B449" s="338"/>
      <c r="C449" s="329"/>
      <c r="D449" s="41"/>
      <c r="E449" s="32" t="s">
        <v>32</v>
      </c>
      <c r="F449" s="33">
        <v>223</v>
      </c>
      <c r="G449" s="33">
        <v>273</v>
      </c>
      <c r="I449" s="33">
        <f t="shared" si="18"/>
        <v>50</v>
      </c>
      <c r="J449" s="33">
        <f t="shared" si="19"/>
        <v>0.22421524663677131</v>
      </c>
    </row>
    <row r="450" spans="1:10" ht="12.75" x14ac:dyDescent="0.2">
      <c r="A450" s="338"/>
      <c r="B450" s="338"/>
      <c r="C450" s="329"/>
      <c r="D450" s="41"/>
      <c r="E450" s="32" t="s">
        <v>243</v>
      </c>
      <c r="F450" s="33">
        <v>86</v>
      </c>
      <c r="G450" s="33">
        <v>57</v>
      </c>
      <c r="I450" s="33">
        <f t="shared" si="18"/>
        <v>-29</v>
      </c>
      <c r="J450" s="33">
        <f t="shared" si="19"/>
        <v>-0.33720930232558138</v>
      </c>
    </row>
    <row r="451" spans="1:10" ht="12.75" x14ac:dyDescent="0.2">
      <c r="A451" s="338"/>
      <c r="B451" s="338"/>
      <c r="C451" s="329"/>
      <c r="D451" s="41"/>
      <c r="E451" s="32" t="s">
        <v>244</v>
      </c>
      <c r="F451" s="33">
        <v>17</v>
      </c>
      <c r="G451" s="33">
        <v>14</v>
      </c>
      <c r="I451" s="33">
        <f t="shared" si="18"/>
        <v>-3</v>
      </c>
      <c r="J451" s="33">
        <f t="shared" si="19"/>
        <v>-0.17647058823529413</v>
      </c>
    </row>
    <row r="452" spans="1:10" ht="12.75" x14ac:dyDescent="0.2">
      <c r="A452" s="338"/>
      <c r="B452" s="338"/>
      <c r="C452" s="329"/>
      <c r="D452" s="41"/>
      <c r="E452" s="32" t="s">
        <v>245</v>
      </c>
      <c r="F452" s="33">
        <v>4</v>
      </c>
      <c r="G452" s="33">
        <v>3</v>
      </c>
      <c r="I452" s="33">
        <f t="shared" si="18"/>
        <v>-1</v>
      </c>
      <c r="J452" s="33">
        <f t="shared" si="19"/>
        <v>-0.25</v>
      </c>
    </row>
    <row r="453" spans="1:10" ht="11.25" customHeight="1" x14ac:dyDescent="0.2">
      <c r="A453" s="338"/>
      <c r="B453" s="338"/>
      <c r="C453" s="329"/>
      <c r="D453" s="41"/>
      <c r="E453" s="32" t="s">
        <v>246</v>
      </c>
      <c r="F453" s="33">
        <v>30</v>
      </c>
      <c r="G453" s="33">
        <v>17</v>
      </c>
      <c r="I453" s="33">
        <f t="shared" si="18"/>
        <v>-13</v>
      </c>
      <c r="J453" s="33">
        <f t="shared" si="19"/>
        <v>-0.43333333333333335</v>
      </c>
    </row>
    <row r="454" spans="1:10" ht="11.25" customHeight="1" x14ac:dyDescent="0.2">
      <c r="A454" s="338"/>
      <c r="B454" s="338"/>
      <c r="C454" s="329"/>
      <c r="D454" s="41"/>
      <c r="E454" s="32" t="s">
        <v>247</v>
      </c>
      <c r="F454" s="33">
        <v>35</v>
      </c>
      <c r="G454" s="33">
        <v>39</v>
      </c>
      <c r="I454" s="33">
        <f t="shared" si="18"/>
        <v>4</v>
      </c>
      <c r="J454" s="33">
        <f t="shared" si="19"/>
        <v>0.11428571428571428</v>
      </c>
    </row>
    <row r="455" spans="1:10" ht="11.25" customHeight="1" x14ac:dyDescent="0.2">
      <c r="A455" s="338"/>
      <c r="B455" s="338"/>
      <c r="C455" s="330"/>
      <c r="D455" s="41"/>
      <c r="E455" s="32" t="s">
        <v>124</v>
      </c>
      <c r="F455" s="33">
        <v>11</v>
      </c>
      <c r="G455" s="33">
        <v>16</v>
      </c>
      <c r="I455" s="33">
        <f t="shared" si="18"/>
        <v>5</v>
      </c>
      <c r="J455" s="33">
        <f t="shared" si="19"/>
        <v>0.45454545454545453</v>
      </c>
    </row>
    <row r="456" spans="1:10" ht="11.25" customHeight="1" x14ac:dyDescent="0.2">
      <c r="A456" s="338"/>
      <c r="B456" s="338"/>
      <c r="C456" s="328">
        <v>2</v>
      </c>
      <c r="D456" s="42">
        <v>2</v>
      </c>
      <c r="E456" s="32" t="s">
        <v>284</v>
      </c>
      <c r="F456" s="33"/>
      <c r="G456" s="33">
        <v>96</v>
      </c>
      <c r="I456" s="33">
        <f t="shared" si="18"/>
        <v>96</v>
      </c>
      <c r="J456" s="33" t="e">
        <f t="shared" si="19"/>
        <v>#DIV/0!</v>
      </c>
    </row>
    <row r="457" spans="1:10" ht="11.25" customHeight="1" x14ac:dyDescent="0.2">
      <c r="A457" s="338"/>
      <c r="B457" s="338"/>
      <c r="C457" s="329"/>
      <c r="D457" s="42"/>
      <c r="E457" s="32" t="s">
        <v>285</v>
      </c>
      <c r="F457" s="33"/>
      <c r="G457" s="33">
        <v>125</v>
      </c>
      <c r="I457" s="33">
        <f t="shared" si="18"/>
        <v>125</v>
      </c>
      <c r="J457" s="33" t="e">
        <f t="shared" si="19"/>
        <v>#DIV/0!</v>
      </c>
    </row>
    <row r="458" spans="1:10" ht="11.25" customHeight="1" x14ac:dyDescent="0.2">
      <c r="A458" s="338"/>
      <c r="B458" s="338"/>
      <c r="C458" s="329"/>
      <c r="D458" s="42"/>
      <c r="E458" s="32" t="s">
        <v>286</v>
      </c>
      <c r="F458" s="33"/>
      <c r="G458" s="33">
        <v>33</v>
      </c>
      <c r="I458" s="33">
        <f t="shared" si="18"/>
        <v>33</v>
      </c>
      <c r="J458" s="33" t="e">
        <f t="shared" si="19"/>
        <v>#DIV/0!</v>
      </c>
    </row>
    <row r="459" spans="1:10" ht="11.25" customHeight="1" x14ac:dyDescent="0.2">
      <c r="A459" s="338"/>
      <c r="B459" s="338"/>
      <c r="C459" s="329"/>
      <c r="D459" s="42"/>
      <c r="E459" s="32" t="s">
        <v>288</v>
      </c>
      <c r="F459" s="33"/>
      <c r="G459" s="33">
        <v>43</v>
      </c>
      <c r="I459" s="33">
        <f t="shared" si="18"/>
        <v>43</v>
      </c>
      <c r="J459" s="33" t="e">
        <f t="shared" si="19"/>
        <v>#DIV/0!</v>
      </c>
    </row>
    <row r="460" spans="1:10" ht="11.25" customHeight="1" x14ac:dyDescent="0.2">
      <c r="A460" s="338"/>
      <c r="B460" s="338"/>
      <c r="C460" s="329"/>
      <c r="D460" s="42"/>
      <c r="E460" s="32" t="s">
        <v>20</v>
      </c>
      <c r="F460" s="33">
        <v>376</v>
      </c>
      <c r="G460" s="33">
        <v>372</v>
      </c>
      <c r="I460" s="33">
        <f t="shared" si="18"/>
        <v>-4</v>
      </c>
      <c r="J460" s="33">
        <f t="shared" si="19"/>
        <v>-1.0638297872340425E-2</v>
      </c>
    </row>
    <row r="461" spans="1:10" ht="11.25" customHeight="1" x14ac:dyDescent="0.2">
      <c r="A461" s="338"/>
      <c r="B461" s="338"/>
      <c r="C461" s="329"/>
      <c r="D461" s="42"/>
      <c r="E461" s="32" t="s">
        <v>77</v>
      </c>
      <c r="F461" s="33">
        <v>89</v>
      </c>
      <c r="G461" s="33"/>
      <c r="I461" s="33">
        <f t="shared" si="18"/>
        <v>-89</v>
      </c>
      <c r="J461" s="33">
        <f t="shared" si="19"/>
        <v>-1</v>
      </c>
    </row>
    <row r="462" spans="1:10" ht="11.25" customHeight="1" x14ac:dyDescent="0.2">
      <c r="A462" s="338"/>
      <c r="B462" s="338"/>
      <c r="C462" s="329"/>
      <c r="D462" s="42"/>
      <c r="E462" s="32" t="s">
        <v>33</v>
      </c>
      <c r="F462" s="33">
        <v>84</v>
      </c>
      <c r="G462" s="33">
        <v>82</v>
      </c>
      <c r="I462" s="33">
        <f t="shared" si="18"/>
        <v>-2</v>
      </c>
      <c r="J462" s="33">
        <f t="shared" si="19"/>
        <v>-2.3809523809523808E-2</v>
      </c>
    </row>
    <row r="463" spans="1:10" ht="11.25" customHeight="1" x14ac:dyDescent="0.2">
      <c r="A463" s="338"/>
      <c r="B463" s="338"/>
      <c r="C463" s="329"/>
      <c r="D463" s="42"/>
      <c r="E463" s="32" t="s">
        <v>27</v>
      </c>
      <c r="F463" s="33">
        <v>171</v>
      </c>
      <c r="G463" s="33"/>
      <c r="I463" s="33">
        <f t="shared" si="18"/>
        <v>-171</v>
      </c>
      <c r="J463" s="33">
        <f t="shared" si="19"/>
        <v>-1</v>
      </c>
    </row>
    <row r="464" spans="1:10" ht="11.25" customHeight="1" x14ac:dyDescent="0.2">
      <c r="A464" s="338"/>
      <c r="B464" s="338"/>
      <c r="C464" s="329"/>
      <c r="D464" s="42"/>
      <c r="E464" s="32" t="s">
        <v>52</v>
      </c>
      <c r="F464" s="33">
        <v>54</v>
      </c>
      <c r="G464" s="33">
        <v>41</v>
      </c>
      <c r="I464" s="33">
        <f t="shared" si="18"/>
        <v>-13</v>
      </c>
      <c r="J464" s="33">
        <f t="shared" si="19"/>
        <v>-0.24074074074074073</v>
      </c>
    </row>
    <row r="465" spans="1:10" ht="11.25" customHeight="1" x14ac:dyDescent="0.2">
      <c r="A465" s="338"/>
      <c r="B465" s="338"/>
      <c r="C465" s="329"/>
      <c r="D465" s="42"/>
      <c r="E465" s="32" t="s">
        <v>117</v>
      </c>
      <c r="F465" s="33">
        <v>83</v>
      </c>
      <c r="G465" s="33">
        <v>77</v>
      </c>
      <c r="I465" s="33">
        <f t="shared" si="18"/>
        <v>-6</v>
      </c>
      <c r="J465" s="33">
        <f t="shared" si="19"/>
        <v>-7.2289156626506021E-2</v>
      </c>
    </row>
    <row r="466" spans="1:10" ht="11.25" customHeight="1" x14ac:dyDescent="0.2">
      <c r="A466" s="338"/>
      <c r="B466" s="338"/>
      <c r="C466" s="329"/>
      <c r="D466" s="42"/>
      <c r="E466" s="32" t="s">
        <v>87</v>
      </c>
      <c r="F466" s="33">
        <v>62</v>
      </c>
      <c r="G466" s="33">
        <v>50</v>
      </c>
      <c r="I466" s="33">
        <f t="shared" si="18"/>
        <v>-12</v>
      </c>
      <c r="J466" s="33">
        <f t="shared" si="19"/>
        <v>-0.19354838709677419</v>
      </c>
    </row>
    <row r="467" spans="1:10" ht="11.25" customHeight="1" x14ac:dyDescent="0.2">
      <c r="A467" s="338"/>
      <c r="B467" s="338"/>
      <c r="C467" s="329"/>
      <c r="D467" s="42"/>
      <c r="E467" s="32" t="s">
        <v>39</v>
      </c>
      <c r="F467" s="33">
        <v>27</v>
      </c>
      <c r="G467" s="33">
        <v>23</v>
      </c>
      <c r="I467" s="33">
        <f t="shared" si="18"/>
        <v>-4</v>
      </c>
      <c r="J467" s="33">
        <f t="shared" si="19"/>
        <v>-0.14814814814814814</v>
      </c>
    </row>
    <row r="468" spans="1:10" ht="11.25" customHeight="1" x14ac:dyDescent="0.2">
      <c r="A468" s="338"/>
      <c r="B468" s="338"/>
      <c r="C468" s="329"/>
      <c r="D468" s="42"/>
      <c r="E468" s="32" t="s">
        <v>37</v>
      </c>
      <c r="F468" s="33">
        <v>92</v>
      </c>
      <c r="G468" s="33">
        <v>92</v>
      </c>
      <c r="I468" s="33">
        <f t="shared" si="18"/>
        <v>0</v>
      </c>
      <c r="J468" s="33">
        <f t="shared" si="19"/>
        <v>0</v>
      </c>
    </row>
    <row r="469" spans="1:10" ht="11.25" customHeight="1" x14ac:dyDescent="0.2">
      <c r="A469" s="338"/>
      <c r="B469" s="338"/>
      <c r="C469" s="329"/>
      <c r="D469" s="42"/>
      <c r="E469" s="32" t="s">
        <v>88</v>
      </c>
      <c r="F469" s="33">
        <v>171</v>
      </c>
      <c r="G469" s="33">
        <v>177</v>
      </c>
      <c r="I469" s="33">
        <f t="shared" si="18"/>
        <v>6</v>
      </c>
      <c r="J469" s="33">
        <f t="shared" si="19"/>
        <v>3.5087719298245612E-2</v>
      </c>
    </row>
    <row r="470" spans="1:10" ht="11.25" customHeight="1" x14ac:dyDescent="0.2">
      <c r="A470" s="338"/>
      <c r="B470" s="338"/>
      <c r="C470" s="329"/>
      <c r="D470" s="42"/>
      <c r="E470" s="32" t="s">
        <v>34</v>
      </c>
      <c r="F470" s="33">
        <v>64</v>
      </c>
      <c r="G470" s="33"/>
      <c r="I470" s="33">
        <f t="shared" si="18"/>
        <v>-64</v>
      </c>
      <c r="J470" s="33">
        <f t="shared" si="19"/>
        <v>-1</v>
      </c>
    </row>
    <row r="471" spans="1:10" ht="11.25" customHeight="1" x14ac:dyDescent="0.2">
      <c r="A471" s="338"/>
      <c r="B471" s="338"/>
      <c r="C471" s="329"/>
      <c r="D471" s="42"/>
      <c r="E471" s="32" t="s">
        <v>35</v>
      </c>
      <c r="F471" s="33">
        <v>211</v>
      </c>
      <c r="G471" s="33">
        <v>195</v>
      </c>
      <c r="I471" s="33">
        <f t="shared" si="18"/>
        <v>-16</v>
      </c>
      <c r="J471" s="33">
        <f t="shared" si="19"/>
        <v>-7.582938388625593E-2</v>
      </c>
    </row>
    <row r="472" spans="1:10" ht="12.75" x14ac:dyDescent="0.2">
      <c r="A472" s="338"/>
      <c r="B472" s="338"/>
      <c r="C472" s="329"/>
      <c r="D472" s="42"/>
      <c r="E472" s="32" t="s">
        <v>59</v>
      </c>
      <c r="F472" s="33">
        <v>40</v>
      </c>
      <c r="G472" s="33"/>
      <c r="I472" s="33">
        <f t="shared" ref="I472:I481" si="20">G472-F472</f>
        <v>-40</v>
      </c>
      <c r="J472" s="33">
        <f t="shared" ref="J472:J481" si="21">I472/F472</f>
        <v>-1</v>
      </c>
    </row>
    <row r="473" spans="1:10" ht="12.75" x14ac:dyDescent="0.2">
      <c r="A473" s="338"/>
      <c r="B473" s="338"/>
      <c r="C473" s="329"/>
      <c r="D473" s="42"/>
      <c r="E473" s="32" t="s">
        <v>248</v>
      </c>
      <c r="F473" s="33">
        <v>69</v>
      </c>
      <c r="G473" s="33">
        <v>52</v>
      </c>
      <c r="I473" s="33">
        <f t="shared" si="20"/>
        <v>-17</v>
      </c>
      <c r="J473" s="33">
        <f t="shared" si="21"/>
        <v>-0.24637681159420291</v>
      </c>
    </row>
    <row r="474" spans="1:10" ht="12.75" x14ac:dyDescent="0.2">
      <c r="A474" s="338"/>
      <c r="B474" s="338"/>
      <c r="C474" s="329"/>
      <c r="D474" s="42"/>
      <c r="E474" s="32" t="s">
        <v>249</v>
      </c>
      <c r="F474" s="33">
        <v>7</v>
      </c>
      <c r="G474" s="33">
        <v>7</v>
      </c>
      <c r="I474" s="33">
        <f t="shared" si="20"/>
        <v>0</v>
      </c>
      <c r="J474" s="33">
        <f t="shared" si="21"/>
        <v>0</v>
      </c>
    </row>
    <row r="475" spans="1:10" ht="12.75" x14ac:dyDescent="0.2">
      <c r="A475" s="338"/>
      <c r="B475" s="338"/>
      <c r="C475" s="329"/>
      <c r="D475" s="42"/>
      <c r="E475" s="32" t="s">
        <v>250</v>
      </c>
      <c r="F475" s="33"/>
      <c r="G475" s="33">
        <v>1</v>
      </c>
      <c r="I475" s="33">
        <f t="shared" si="20"/>
        <v>1</v>
      </c>
      <c r="J475" s="33" t="e">
        <f t="shared" si="21"/>
        <v>#DIV/0!</v>
      </c>
    </row>
    <row r="476" spans="1:10" ht="12.75" x14ac:dyDescent="0.2">
      <c r="A476" s="338"/>
      <c r="B476" s="338"/>
      <c r="C476" s="329"/>
      <c r="D476" s="42"/>
      <c r="E476" s="32" t="s">
        <v>251</v>
      </c>
      <c r="F476" s="33">
        <v>21</v>
      </c>
      <c r="G476" s="33">
        <v>20</v>
      </c>
      <c r="I476" s="33">
        <f t="shared" si="20"/>
        <v>-1</v>
      </c>
      <c r="J476" s="33">
        <f t="shared" si="21"/>
        <v>-4.7619047619047616E-2</v>
      </c>
    </row>
    <row r="477" spans="1:10" ht="12.75" x14ac:dyDescent="0.2">
      <c r="A477" s="338"/>
      <c r="B477" s="338"/>
      <c r="C477" s="329"/>
      <c r="D477" s="42"/>
      <c r="E477" s="32" t="s">
        <v>252</v>
      </c>
      <c r="F477" s="33">
        <v>29</v>
      </c>
      <c r="G477" s="33">
        <v>21</v>
      </c>
      <c r="I477" s="33">
        <f t="shared" si="20"/>
        <v>-8</v>
      </c>
      <c r="J477" s="33">
        <f t="shared" si="21"/>
        <v>-0.27586206896551724</v>
      </c>
    </row>
    <row r="478" spans="1:10" ht="12.75" x14ac:dyDescent="0.2">
      <c r="A478" s="338"/>
      <c r="B478" s="339"/>
      <c r="C478" s="330"/>
      <c r="D478" s="42"/>
      <c r="E478" s="32" t="s">
        <v>125</v>
      </c>
      <c r="F478" s="33">
        <v>12</v>
      </c>
      <c r="G478" s="33">
        <v>10</v>
      </c>
      <c r="I478" s="33">
        <f t="shared" si="20"/>
        <v>-2</v>
      </c>
      <c r="J478" s="33">
        <f t="shared" si="21"/>
        <v>-0.16666666666666666</v>
      </c>
    </row>
    <row r="479" spans="1:10" ht="12.75" x14ac:dyDescent="0.2">
      <c r="A479" s="339"/>
      <c r="B479" s="334" t="s">
        <v>289</v>
      </c>
      <c r="C479" s="335"/>
      <c r="D479" s="335"/>
      <c r="E479" s="336"/>
      <c r="F479" s="43">
        <v>3591</v>
      </c>
      <c r="G479" s="43">
        <v>3424</v>
      </c>
      <c r="I479" s="43">
        <f t="shared" si="20"/>
        <v>-167</v>
      </c>
      <c r="J479" s="43">
        <f t="shared" si="21"/>
        <v>-4.650515176830966E-2</v>
      </c>
    </row>
    <row r="480" spans="1:10" ht="12.75" x14ac:dyDescent="0.2">
      <c r="A480" s="331" t="s">
        <v>102</v>
      </c>
      <c r="B480" s="332"/>
      <c r="C480" s="332"/>
      <c r="D480" s="332"/>
      <c r="E480" s="333"/>
      <c r="F480" s="44">
        <v>3601</v>
      </c>
      <c r="G480" s="44">
        <v>3436</v>
      </c>
      <c r="I480" s="44">
        <f t="shared" si="20"/>
        <v>-165</v>
      </c>
      <c r="J480" s="44">
        <f t="shared" si="21"/>
        <v>-4.5820605387392389E-2</v>
      </c>
    </row>
    <row r="481" spans="1:10" ht="12.75" x14ac:dyDescent="0.2">
      <c r="A481" s="340" t="s">
        <v>96</v>
      </c>
      <c r="B481" s="341"/>
      <c r="C481" s="341"/>
      <c r="D481" s="341"/>
      <c r="E481" s="342"/>
      <c r="F481" s="46">
        <v>44315</v>
      </c>
      <c r="G481" s="46">
        <v>45033</v>
      </c>
      <c r="I481" s="46">
        <f t="shared" si="20"/>
        <v>718</v>
      </c>
      <c r="J481" s="46">
        <f t="shared" si="21"/>
        <v>1.6202188875098725E-2</v>
      </c>
    </row>
    <row r="485" spans="1:10" ht="12" x14ac:dyDescent="0.2">
      <c r="A485" s="17" t="s">
        <v>192</v>
      </c>
    </row>
    <row r="486" spans="1:10" ht="18.75" customHeight="1" x14ac:dyDescent="0.2">
      <c r="C486" s="22" t="s">
        <v>105</v>
      </c>
      <c r="D486" s="22" t="s">
        <v>106</v>
      </c>
      <c r="E486" s="22" t="s">
        <v>187</v>
      </c>
      <c r="F486" s="22" t="s">
        <v>202</v>
      </c>
      <c r="G486" s="22" t="s">
        <v>203</v>
      </c>
      <c r="H486" s="14"/>
      <c r="I486" s="22" t="s">
        <v>195</v>
      </c>
      <c r="J486" s="22" t="s">
        <v>196</v>
      </c>
    </row>
    <row r="487" spans="1:10" ht="12.75" x14ac:dyDescent="0.2">
      <c r="A487" s="337" t="s">
        <v>112</v>
      </c>
      <c r="B487" s="337" t="s">
        <v>3</v>
      </c>
      <c r="C487" s="32">
        <v>1</v>
      </c>
      <c r="D487" s="45">
        <v>2</v>
      </c>
      <c r="E487" s="32" t="s">
        <v>177</v>
      </c>
      <c r="F487" s="33">
        <v>4730</v>
      </c>
      <c r="G487" s="33">
        <v>4887</v>
      </c>
      <c r="I487" s="33">
        <f>G487-F487</f>
        <v>157</v>
      </c>
      <c r="J487" s="47">
        <f>I487/F487</f>
        <v>3.3192389006342492E-2</v>
      </c>
    </row>
    <row r="488" spans="1:10" ht="11.25" customHeight="1" x14ac:dyDescent="0.2">
      <c r="A488" s="338"/>
      <c r="B488" s="339"/>
      <c r="C488" s="32">
        <v>2</v>
      </c>
      <c r="D488" s="42">
        <v>2</v>
      </c>
      <c r="E488" s="32" t="s">
        <v>178</v>
      </c>
      <c r="F488" s="33">
        <v>11230</v>
      </c>
      <c r="G488" s="33">
        <v>11679</v>
      </c>
      <c r="I488" s="33">
        <f t="shared" ref="I488:I551" si="22">G488-F488</f>
        <v>449</v>
      </c>
      <c r="J488" s="47">
        <f t="shared" ref="J488:J551" si="23">I488/F488</f>
        <v>3.9982190560997326E-2</v>
      </c>
    </row>
    <row r="489" spans="1:10" ht="12.75" x14ac:dyDescent="0.2">
      <c r="A489" s="339"/>
      <c r="B489" s="334" t="s">
        <v>261</v>
      </c>
      <c r="C489" s="335"/>
      <c r="D489" s="335"/>
      <c r="E489" s="336"/>
      <c r="F489" s="43">
        <v>15960</v>
      </c>
      <c r="G489" s="43">
        <v>16566</v>
      </c>
      <c r="I489" s="43">
        <f t="shared" si="22"/>
        <v>606</v>
      </c>
      <c r="J489" s="48">
        <f t="shared" si="23"/>
        <v>3.7969924812030077E-2</v>
      </c>
    </row>
    <row r="490" spans="1:10" ht="12.75" x14ac:dyDescent="0.2">
      <c r="A490" s="331" t="s">
        <v>118</v>
      </c>
      <c r="B490" s="332"/>
      <c r="C490" s="332"/>
      <c r="D490" s="332"/>
      <c r="E490" s="333"/>
      <c r="F490" s="44">
        <v>15960</v>
      </c>
      <c r="G490" s="44">
        <v>16566</v>
      </c>
      <c r="I490" s="44">
        <f t="shared" si="22"/>
        <v>606</v>
      </c>
      <c r="J490" s="49">
        <f t="shared" si="23"/>
        <v>3.7969924812030077E-2</v>
      </c>
    </row>
    <row r="491" spans="1:10" ht="12.75" x14ac:dyDescent="0.2">
      <c r="A491" s="337" t="s">
        <v>111</v>
      </c>
      <c r="B491" s="45" t="s">
        <v>12</v>
      </c>
      <c r="C491" s="32">
        <v>1</v>
      </c>
      <c r="D491" s="45">
        <v>1</v>
      </c>
      <c r="E491" s="32" t="s">
        <v>13</v>
      </c>
      <c r="F491" s="33">
        <v>265</v>
      </c>
      <c r="G491" s="33">
        <v>230</v>
      </c>
      <c r="I491" s="33">
        <f t="shared" si="22"/>
        <v>-35</v>
      </c>
      <c r="J491" s="47">
        <f t="shared" si="23"/>
        <v>-0.13207547169811321</v>
      </c>
    </row>
    <row r="492" spans="1:10" ht="12.75" x14ac:dyDescent="0.2">
      <c r="A492" s="338"/>
      <c r="B492" s="334" t="s">
        <v>262</v>
      </c>
      <c r="C492" s="335"/>
      <c r="D492" s="335"/>
      <c r="E492" s="336"/>
      <c r="F492" s="43">
        <v>265</v>
      </c>
      <c r="G492" s="43">
        <v>230</v>
      </c>
      <c r="I492" s="43">
        <f t="shared" si="22"/>
        <v>-35</v>
      </c>
      <c r="J492" s="48">
        <f t="shared" si="23"/>
        <v>-0.13207547169811321</v>
      </c>
    </row>
    <row r="493" spans="1:10" ht="12.75" x14ac:dyDescent="0.2">
      <c r="A493" s="338"/>
      <c r="B493" s="337" t="s">
        <v>10</v>
      </c>
      <c r="C493" s="32">
        <v>1</v>
      </c>
      <c r="D493" s="45">
        <v>2</v>
      </c>
      <c r="E493" s="32" t="s">
        <v>179</v>
      </c>
      <c r="F493" s="33">
        <v>150</v>
      </c>
      <c r="G493" s="33">
        <v>156</v>
      </c>
      <c r="I493" s="33">
        <f t="shared" si="22"/>
        <v>6</v>
      </c>
      <c r="J493" s="47">
        <f t="shared" si="23"/>
        <v>0.04</v>
      </c>
    </row>
    <row r="494" spans="1:10" ht="11.25" customHeight="1" x14ac:dyDescent="0.2">
      <c r="A494" s="338"/>
      <c r="B494" s="339"/>
      <c r="C494" s="32">
        <v>2</v>
      </c>
      <c r="D494" s="42">
        <v>2</v>
      </c>
      <c r="E494" s="32" t="s">
        <v>204</v>
      </c>
      <c r="F494" s="33">
        <v>136</v>
      </c>
      <c r="G494" s="33">
        <v>115</v>
      </c>
      <c r="I494" s="33">
        <f t="shared" si="22"/>
        <v>-21</v>
      </c>
      <c r="J494" s="47">
        <f t="shared" si="23"/>
        <v>-0.15441176470588236</v>
      </c>
    </row>
    <row r="495" spans="1:10" ht="12.75" x14ac:dyDescent="0.2">
      <c r="A495" s="339"/>
      <c r="B495" s="334" t="s">
        <v>103</v>
      </c>
      <c r="C495" s="335"/>
      <c r="D495" s="335"/>
      <c r="E495" s="336"/>
      <c r="F495" s="43">
        <v>286</v>
      </c>
      <c r="G495" s="43">
        <v>271</v>
      </c>
      <c r="I495" s="43">
        <f t="shared" si="22"/>
        <v>-15</v>
      </c>
      <c r="J495" s="48">
        <f t="shared" si="23"/>
        <v>-5.2447552447552448E-2</v>
      </c>
    </row>
    <row r="496" spans="1:10" ht="12.75" customHeight="1" x14ac:dyDescent="0.2">
      <c r="A496" s="331" t="s">
        <v>119</v>
      </c>
      <c r="B496" s="332"/>
      <c r="C496" s="332"/>
      <c r="D496" s="332"/>
      <c r="E496" s="333"/>
      <c r="F496" s="44">
        <v>551</v>
      </c>
      <c r="G496" s="44">
        <v>501</v>
      </c>
      <c r="I496" s="44">
        <f t="shared" si="22"/>
        <v>-50</v>
      </c>
      <c r="J496" s="49">
        <f t="shared" si="23"/>
        <v>-9.0744101633393831E-2</v>
      </c>
    </row>
    <row r="497" spans="1:10" ht="12.75" x14ac:dyDescent="0.2">
      <c r="A497" s="337" t="s">
        <v>110</v>
      </c>
      <c r="B497" s="337" t="s">
        <v>15</v>
      </c>
      <c r="C497" s="328">
        <v>1</v>
      </c>
      <c r="D497" s="337">
        <v>1</v>
      </c>
      <c r="E497" s="32" t="s">
        <v>152</v>
      </c>
      <c r="F497" s="33">
        <v>12</v>
      </c>
      <c r="G497" s="33">
        <v>8</v>
      </c>
      <c r="I497" s="33">
        <f t="shared" si="22"/>
        <v>-4</v>
      </c>
      <c r="J497" s="47">
        <f t="shared" si="23"/>
        <v>-0.33333333333333331</v>
      </c>
    </row>
    <row r="498" spans="1:10" ht="12.75" x14ac:dyDescent="0.2">
      <c r="A498" s="338"/>
      <c r="B498" s="338"/>
      <c r="C498" s="329"/>
      <c r="D498" s="338"/>
      <c r="E498" s="32" t="s">
        <v>153</v>
      </c>
      <c r="F498" s="33">
        <v>1000</v>
      </c>
      <c r="G498" s="33">
        <v>924</v>
      </c>
      <c r="I498" s="33">
        <f t="shared" si="22"/>
        <v>-76</v>
      </c>
      <c r="J498" s="47">
        <f t="shared" si="23"/>
        <v>-7.5999999999999998E-2</v>
      </c>
    </row>
    <row r="499" spans="1:10" ht="25.5" x14ac:dyDescent="0.2">
      <c r="A499" s="338"/>
      <c r="B499" s="338"/>
      <c r="C499" s="329"/>
      <c r="D499" s="338"/>
      <c r="E499" s="32" t="s">
        <v>205</v>
      </c>
      <c r="F499" s="33">
        <v>7</v>
      </c>
      <c r="G499" s="33">
        <v>10</v>
      </c>
      <c r="I499" s="33">
        <f t="shared" si="22"/>
        <v>3</v>
      </c>
      <c r="J499" s="47">
        <f t="shared" si="23"/>
        <v>0.42857142857142855</v>
      </c>
    </row>
    <row r="500" spans="1:10" ht="12.75" x14ac:dyDescent="0.2">
      <c r="A500" s="338"/>
      <c r="B500" s="338"/>
      <c r="C500" s="329"/>
      <c r="D500" s="338"/>
      <c r="E500" s="32" t="s">
        <v>182</v>
      </c>
      <c r="F500" s="33">
        <v>79</v>
      </c>
      <c r="G500" s="33">
        <v>80</v>
      </c>
      <c r="I500" s="33">
        <f t="shared" si="22"/>
        <v>1</v>
      </c>
      <c r="J500" s="47">
        <f t="shared" si="23"/>
        <v>1.2658227848101266E-2</v>
      </c>
    </row>
    <row r="501" spans="1:10" ht="12.75" x14ac:dyDescent="0.2">
      <c r="A501" s="338"/>
      <c r="B501" s="338"/>
      <c r="C501" s="329"/>
      <c r="D501" s="338"/>
      <c r="E501" s="32" t="s">
        <v>154</v>
      </c>
      <c r="F501" s="33">
        <v>835</v>
      </c>
      <c r="G501" s="33">
        <v>806</v>
      </c>
      <c r="I501" s="33">
        <f t="shared" si="22"/>
        <v>-29</v>
      </c>
      <c r="J501" s="47">
        <f t="shared" si="23"/>
        <v>-3.473053892215569E-2</v>
      </c>
    </row>
    <row r="502" spans="1:10" ht="12.75" x14ac:dyDescent="0.2">
      <c r="A502" s="338"/>
      <c r="B502" s="338"/>
      <c r="C502" s="329"/>
      <c r="D502" s="338"/>
      <c r="E502" s="32" t="s">
        <v>155</v>
      </c>
      <c r="F502" s="33">
        <v>2948</v>
      </c>
      <c r="G502" s="33">
        <v>2962</v>
      </c>
      <c r="I502" s="33">
        <f t="shared" si="22"/>
        <v>14</v>
      </c>
      <c r="J502" s="47">
        <f t="shared" si="23"/>
        <v>4.7489823609226595E-3</v>
      </c>
    </row>
    <row r="503" spans="1:10" ht="12.75" x14ac:dyDescent="0.2">
      <c r="A503" s="338"/>
      <c r="B503" s="338"/>
      <c r="C503" s="329"/>
      <c r="D503" s="338"/>
      <c r="E503" s="32" t="s">
        <v>17</v>
      </c>
      <c r="F503" s="33">
        <v>3158</v>
      </c>
      <c r="G503" s="33">
        <v>3354</v>
      </c>
      <c r="I503" s="33">
        <f t="shared" si="22"/>
        <v>196</v>
      </c>
      <c r="J503" s="47">
        <f t="shared" si="23"/>
        <v>6.2064597846738442E-2</v>
      </c>
    </row>
    <row r="504" spans="1:10" ht="12.75" x14ac:dyDescent="0.2">
      <c r="A504" s="338"/>
      <c r="B504" s="339"/>
      <c r="C504" s="330"/>
      <c r="D504" s="339"/>
      <c r="E504" s="32" t="s">
        <v>83</v>
      </c>
      <c r="F504" s="33">
        <v>7</v>
      </c>
      <c r="G504" s="33">
        <v>6</v>
      </c>
      <c r="I504" s="33">
        <f t="shared" si="22"/>
        <v>-1</v>
      </c>
      <c r="J504" s="47">
        <f t="shared" si="23"/>
        <v>-0.14285714285714285</v>
      </c>
    </row>
    <row r="505" spans="1:10" ht="12.75" x14ac:dyDescent="0.2">
      <c r="A505" s="338"/>
      <c r="B505" s="334" t="s">
        <v>104</v>
      </c>
      <c r="C505" s="335"/>
      <c r="D505" s="335"/>
      <c r="E505" s="336"/>
      <c r="F505" s="43">
        <v>8046</v>
      </c>
      <c r="G505" s="43">
        <v>8150</v>
      </c>
      <c r="I505" s="43">
        <f t="shared" si="22"/>
        <v>104</v>
      </c>
      <c r="J505" s="48">
        <f t="shared" si="23"/>
        <v>1.2925677355207556E-2</v>
      </c>
    </row>
    <row r="506" spans="1:10" ht="12.75" x14ac:dyDescent="0.2">
      <c r="A506" s="338"/>
      <c r="B506" s="337" t="s">
        <v>267</v>
      </c>
      <c r="C506" s="328">
        <v>1</v>
      </c>
      <c r="D506" s="45">
        <v>2</v>
      </c>
      <c r="E506" s="32" t="s">
        <v>156</v>
      </c>
      <c r="F506" s="33">
        <v>121</v>
      </c>
      <c r="G506" s="33">
        <v>126</v>
      </c>
      <c r="I506" s="33">
        <f t="shared" si="22"/>
        <v>5</v>
      </c>
      <c r="J506" s="47">
        <f t="shared" si="23"/>
        <v>4.1322314049586778E-2</v>
      </c>
    </row>
    <row r="507" spans="1:10" ht="12.75" x14ac:dyDescent="0.2">
      <c r="A507" s="338"/>
      <c r="B507" s="338"/>
      <c r="C507" s="329"/>
      <c r="D507" s="41"/>
      <c r="E507" s="32" t="s">
        <v>126</v>
      </c>
      <c r="F507" s="33">
        <v>332</v>
      </c>
      <c r="G507" s="33">
        <v>412</v>
      </c>
      <c r="I507" s="33">
        <f t="shared" si="22"/>
        <v>80</v>
      </c>
      <c r="J507" s="47">
        <f t="shared" si="23"/>
        <v>0.24096385542168675</v>
      </c>
    </row>
    <row r="508" spans="1:10" ht="12.75" x14ac:dyDescent="0.2">
      <c r="A508" s="338"/>
      <c r="B508" s="338"/>
      <c r="C508" s="329"/>
      <c r="D508" s="41"/>
      <c r="E508" s="32" t="s">
        <v>157</v>
      </c>
      <c r="F508" s="33">
        <v>3</v>
      </c>
      <c r="G508" s="33">
        <v>3</v>
      </c>
      <c r="I508" s="33">
        <f t="shared" si="22"/>
        <v>0</v>
      </c>
      <c r="J508" s="47">
        <f t="shared" si="23"/>
        <v>0</v>
      </c>
    </row>
    <row r="509" spans="1:10" ht="12.75" x14ac:dyDescent="0.2">
      <c r="A509" s="338"/>
      <c r="B509" s="338"/>
      <c r="C509" s="329"/>
      <c r="D509" s="41"/>
      <c r="E509" s="32" t="s">
        <v>127</v>
      </c>
      <c r="F509" s="33">
        <v>3</v>
      </c>
      <c r="G509" s="33">
        <v>2</v>
      </c>
      <c r="I509" s="33">
        <f t="shared" si="22"/>
        <v>-1</v>
      </c>
      <c r="J509" s="47">
        <f t="shared" si="23"/>
        <v>-0.33333333333333331</v>
      </c>
    </row>
    <row r="510" spans="1:10" ht="12.75" x14ac:dyDescent="0.2">
      <c r="A510" s="338"/>
      <c r="B510" s="338"/>
      <c r="C510" s="329"/>
      <c r="D510" s="41"/>
      <c r="E510" s="32" t="s">
        <v>128</v>
      </c>
      <c r="F510" s="33">
        <v>862</v>
      </c>
      <c r="G510" s="33">
        <v>865</v>
      </c>
      <c r="I510" s="33">
        <f t="shared" si="22"/>
        <v>3</v>
      </c>
      <c r="J510" s="47">
        <f t="shared" si="23"/>
        <v>3.4802784222737818E-3</v>
      </c>
    </row>
    <row r="511" spans="1:10" ht="12.75" x14ac:dyDescent="0.2">
      <c r="A511" s="338"/>
      <c r="B511" s="338"/>
      <c r="C511" s="329"/>
      <c r="D511" s="41"/>
      <c r="E511" s="32" t="s">
        <v>134</v>
      </c>
      <c r="F511" s="33">
        <v>222</v>
      </c>
      <c r="G511" s="33">
        <v>225</v>
      </c>
      <c r="I511" s="33">
        <f t="shared" si="22"/>
        <v>3</v>
      </c>
      <c r="J511" s="47">
        <f t="shared" si="23"/>
        <v>1.3513513513513514E-2</v>
      </c>
    </row>
    <row r="512" spans="1:10" ht="12.75" x14ac:dyDescent="0.2">
      <c r="A512" s="338"/>
      <c r="B512" s="338"/>
      <c r="C512" s="329"/>
      <c r="D512" s="41"/>
      <c r="E512" s="32" t="s">
        <v>129</v>
      </c>
      <c r="F512" s="33">
        <v>1822</v>
      </c>
      <c r="G512" s="33">
        <v>1974</v>
      </c>
      <c r="I512" s="33">
        <f t="shared" si="22"/>
        <v>152</v>
      </c>
      <c r="J512" s="47">
        <f t="shared" si="23"/>
        <v>8.3424807903402856E-2</v>
      </c>
    </row>
    <row r="513" spans="1:10" ht="12.75" x14ac:dyDescent="0.2">
      <c r="A513" s="338"/>
      <c r="B513" s="338"/>
      <c r="C513" s="330"/>
      <c r="D513" s="41"/>
      <c r="E513" s="32" t="s">
        <v>158</v>
      </c>
      <c r="F513" s="33">
        <v>24</v>
      </c>
      <c r="G513" s="33">
        <v>25</v>
      </c>
      <c r="I513" s="33">
        <f t="shared" si="22"/>
        <v>1</v>
      </c>
      <c r="J513" s="47">
        <f t="shared" si="23"/>
        <v>4.1666666666666664E-2</v>
      </c>
    </row>
    <row r="514" spans="1:10" ht="11.25" customHeight="1" x14ac:dyDescent="0.2">
      <c r="A514" s="338"/>
      <c r="B514" s="338"/>
      <c r="C514" s="328">
        <v>2</v>
      </c>
      <c r="D514" s="42">
        <v>2</v>
      </c>
      <c r="E514" s="32" t="s">
        <v>159</v>
      </c>
      <c r="F514" s="33">
        <v>71</v>
      </c>
      <c r="G514" s="33">
        <v>87</v>
      </c>
      <c r="I514" s="33">
        <f t="shared" si="22"/>
        <v>16</v>
      </c>
      <c r="J514" s="47">
        <f t="shared" si="23"/>
        <v>0.22535211267605634</v>
      </c>
    </row>
    <row r="515" spans="1:10" ht="11.25" customHeight="1" x14ac:dyDescent="0.2">
      <c r="A515" s="338"/>
      <c r="B515" s="338"/>
      <c r="C515" s="329"/>
      <c r="D515" s="42"/>
      <c r="E515" s="32" t="s">
        <v>135</v>
      </c>
      <c r="F515" s="33">
        <v>197</v>
      </c>
      <c r="G515" s="33">
        <v>206</v>
      </c>
      <c r="I515" s="33">
        <f t="shared" si="22"/>
        <v>9</v>
      </c>
      <c r="J515" s="47">
        <f t="shared" si="23"/>
        <v>4.5685279187817257E-2</v>
      </c>
    </row>
    <row r="516" spans="1:10" ht="11.25" customHeight="1" x14ac:dyDescent="0.2">
      <c r="A516" s="338"/>
      <c r="B516" s="338"/>
      <c r="C516" s="329"/>
      <c r="D516" s="42"/>
      <c r="E516" s="32" t="s">
        <v>160</v>
      </c>
      <c r="F516" s="33">
        <v>4</v>
      </c>
      <c r="G516" s="33">
        <v>1</v>
      </c>
      <c r="I516" s="33">
        <f t="shared" si="22"/>
        <v>-3</v>
      </c>
      <c r="J516" s="47">
        <f t="shared" si="23"/>
        <v>-0.75</v>
      </c>
    </row>
    <row r="517" spans="1:10" ht="11.25" customHeight="1" x14ac:dyDescent="0.2">
      <c r="A517" s="338"/>
      <c r="B517" s="338"/>
      <c r="C517" s="329"/>
      <c r="D517" s="42"/>
      <c r="E517" s="32" t="s">
        <v>136</v>
      </c>
      <c r="F517" s="33">
        <v>3</v>
      </c>
      <c r="G517" s="33">
        <v>1</v>
      </c>
      <c r="I517" s="33">
        <f t="shared" si="22"/>
        <v>-2</v>
      </c>
      <c r="J517" s="47">
        <f t="shared" si="23"/>
        <v>-0.66666666666666663</v>
      </c>
    </row>
    <row r="518" spans="1:10" ht="11.25" customHeight="1" x14ac:dyDescent="0.2">
      <c r="A518" s="338"/>
      <c r="B518" s="338"/>
      <c r="C518" s="329"/>
      <c r="D518" s="42"/>
      <c r="E518" s="32" t="s">
        <v>137</v>
      </c>
      <c r="F518" s="33">
        <v>588</v>
      </c>
      <c r="G518" s="33">
        <v>572</v>
      </c>
      <c r="I518" s="33">
        <f t="shared" si="22"/>
        <v>-16</v>
      </c>
      <c r="J518" s="47">
        <f t="shared" si="23"/>
        <v>-2.7210884353741496E-2</v>
      </c>
    </row>
    <row r="519" spans="1:10" ht="11.25" customHeight="1" x14ac:dyDescent="0.2">
      <c r="A519" s="338"/>
      <c r="B519" s="338"/>
      <c r="C519" s="329"/>
      <c r="D519" s="42"/>
      <c r="E519" s="32" t="s">
        <v>162</v>
      </c>
      <c r="F519" s="33">
        <v>157</v>
      </c>
      <c r="G519" s="33">
        <v>175</v>
      </c>
      <c r="I519" s="33">
        <f t="shared" si="22"/>
        <v>18</v>
      </c>
      <c r="J519" s="47">
        <f t="shared" si="23"/>
        <v>0.11464968152866242</v>
      </c>
    </row>
    <row r="520" spans="1:10" ht="11.25" customHeight="1" x14ac:dyDescent="0.2">
      <c r="A520" s="338"/>
      <c r="B520" s="338"/>
      <c r="C520" s="329"/>
      <c r="D520" s="42"/>
      <c r="E520" s="32" t="s">
        <v>138</v>
      </c>
      <c r="F520" s="33">
        <v>1210</v>
      </c>
      <c r="G520" s="33">
        <v>1333</v>
      </c>
      <c r="I520" s="33">
        <f t="shared" si="22"/>
        <v>123</v>
      </c>
      <c r="J520" s="47">
        <f t="shared" si="23"/>
        <v>0.10165289256198347</v>
      </c>
    </row>
    <row r="521" spans="1:10" ht="11.25" customHeight="1" x14ac:dyDescent="0.2">
      <c r="A521" s="338"/>
      <c r="B521" s="339"/>
      <c r="C521" s="330"/>
      <c r="D521" s="42"/>
      <c r="E521" s="32" t="s">
        <v>161</v>
      </c>
      <c r="F521" s="33">
        <v>10</v>
      </c>
      <c r="G521" s="33">
        <v>18</v>
      </c>
      <c r="I521" s="33">
        <f t="shared" si="22"/>
        <v>8</v>
      </c>
      <c r="J521" s="47">
        <f t="shared" si="23"/>
        <v>0.8</v>
      </c>
    </row>
    <row r="522" spans="1:10" ht="12.75" x14ac:dyDescent="0.2">
      <c r="A522" s="338"/>
      <c r="B522" s="334" t="s">
        <v>268</v>
      </c>
      <c r="C522" s="335"/>
      <c r="D522" s="335"/>
      <c r="E522" s="336"/>
      <c r="F522" s="43">
        <v>5629</v>
      </c>
      <c r="G522" s="43">
        <v>6025</v>
      </c>
      <c r="I522" s="43">
        <f t="shared" si="22"/>
        <v>396</v>
      </c>
      <c r="J522" s="48">
        <f t="shared" si="23"/>
        <v>7.0349973352282824E-2</v>
      </c>
    </row>
    <row r="523" spans="1:10" ht="12.75" x14ac:dyDescent="0.2">
      <c r="A523" s="338"/>
      <c r="B523" s="337" t="s">
        <v>6</v>
      </c>
      <c r="C523" s="328">
        <v>1</v>
      </c>
      <c r="D523" s="45">
        <v>2</v>
      </c>
      <c r="E523" s="32" t="s">
        <v>269</v>
      </c>
      <c r="F523" s="33"/>
      <c r="G523" s="33">
        <v>327</v>
      </c>
      <c r="I523" s="33">
        <f t="shared" si="22"/>
        <v>327</v>
      </c>
      <c r="J523" s="47" t="e">
        <f t="shared" si="23"/>
        <v>#DIV/0!</v>
      </c>
    </row>
    <row r="524" spans="1:10" ht="12.75" x14ac:dyDescent="0.2">
      <c r="A524" s="338"/>
      <c r="B524" s="338"/>
      <c r="C524" s="329"/>
      <c r="D524" s="41"/>
      <c r="E524" s="32" t="s">
        <v>28</v>
      </c>
      <c r="F524" s="33">
        <v>226</v>
      </c>
      <c r="G524" s="33">
        <v>185</v>
      </c>
      <c r="I524" s="33">
        <f t="shared" si="22"/>
        <v>-41</v>
      </c>
      <c r="J524" s="47">
        <f t="shared" si="23"/>
        <v>-0.18141592920353983</v>
      </c>
    </row>
    <row r="525" spans="1:10" ht="12.75" x14ac:dyDescent="0.2">
      <c r="A525" s="338"/>
      <c r="B525" s="338"/>
      <c r="C525" s="329"/>
      <c r="D525" s="41"/>
      <c r="E525" s="32" t="s">
        <v>60</v>
      </c>
      <c r="F525" s="33">
        <v>258</v>
      </c>
      <c r="G525" s="33">
        <v>249</v>
      </c>
      <c r="I525" s="33">
        <f t="shared" si="22"/>
        <v>-9</v>
      </c>
      <c r="J525" s="47">
        <f t="shared" si="23"/>
        <v>-3.4883720930232558E-2</v>
      </c>
    </row>
    <row r="526" spans="1:10" ht="12.75" x14ac:dyDescent="0.2">
      <c r="A526" s="338"/>
      <c r="B526" s="338"/>
      <c r="C526" s="329"/>
      <c r="D526" s="41"/>
      <c r="E526" s="32" t="s">
        <v>213</v>
      </c>
      <c r="F526" s="33">
        <v>8</v>
      </c>
      <c r="G526" s="33">
        <v>7</v>
      </c>
      <c r="I526" s="33">
        <f t="shared" si="22"/>
        <v>-1</v>
      </c>
      <c r="J526" s="47">
        <f t="shared" si="23"/>
        <v>-0.125</v>
      </c>
    </row>
    <row r="527" spans="1:10" ht="12.75" x14ac:dyDescent="0.2">
      <c r="A527" s="338"/>
      <c r="B527" s="338"/>
      <c r="C527" s="329"/>
      <c r="D527" s="41"/>
      <c r="E527" s="32" t="s">
        <v>92</v>
      </c>
      <c r="F527" s="33">
        <v>464</v>
      </c>
      <c r="G527" s="33">
        <v>494</v>
      </c>
      <c r="I527" s="33">
        <f t="shared" si="22"/>
        <v>30</v>
      </c>
      <c r="J527" s="47">
        <f t="shared" si="23"/>
        <v>6.4655172413793108E-2</v>
      </c>
    </row>
    <row r="528" spans="1:10" ht="12.75" x14ac:dyDescent="0.2">
      <c r="A528" s="338"/>
      <c r="B528" s="338"/>
      <c r="C528" s="329"/>
      <c r="D528" s="41"/>
      <c r="E528" s="32" t="s">
        <v>73</v>
      </c>
      <c r="F528" s="33">
        <v>319</v>
      </c>
      <c r="G528" s="33"/>
      <c r="I528" s="33">
        <f t="shared" si="22"/>
        <v>-319</v>
      </c>
      <c r="J528" s="47">
        <f t="shared" si="23"/>
        <v>-1</v>
      </c>
    </row>
    <row r="529" spans="1:10" ht="12.75" x14ac:dyDescent="0.2">
      <c r="A529" s="338"/>
      <c r="B529" s="338"/>
      <c r="C529" s="329"/>
      <c r="D529" s="41"/>
      <c r="E529" s="32" t="s">
        <v>163</v>
      </c>
      <c r="F529" s="33">
        <v>1193</v>
      </c>
      <c r="G529" s="33">
        <v>1187</v>
      </c>
      <c r="I529" s="33">
        <f t="shared" si="22"/>
        <v>-6</v>
      </c>
      <c r="J529" s="47">
        <f t="shared" si="23"/>
        <v>-5.0293378038558257E-3</v>
      </c>
    </row>
    <row r="530" spans="1:10" ht="12.75" x14ac:dyDescent="0.2">
      <c r="A530" s="338"/>
      <c r="B530" s="338"/>
      <c r="C530" s="329"/>
      <c r="D530" s="41"/>
      <c r="E530" s="32" t="s">
        <v>164</v>
      </c>
      <c r="F530" s="33">
        <v>24</v>
      </c>
      <c r="G530" s="33">
        <v>33</v>
      </c>
      <c r="I530" s="33">
        <f t="shared" si="22"/>
        <v>9</v>
      </c>
      <c r="J530" s="47">
        <f t="shared" si="23"/>
        <v>0.375</v>
      </c>
    </row>
    <row r="531" spans="1:10" ht="12.75" x14ac:dyDescent="0.2">
      <c r="A531" s="338"/>
      <c r="B531" s="338"/>
      <c r="C531" s="329"/>
      <c r="D531" s="41"/>
      <c r="E531" s="32" t="s">
        <v>214</v>
      </c>
      <c r="F531" s="33">
        <v>12</v>
      </c>
      <c r="G531" s="33">
        <v>9</v>
      </c>
      <c r="I531" s="33">
        <f t="shared" si="22"/>
        <v>-3</v>
      </c>
      <c r="J531" s="47">
        <f t="shared" si="23"/>
        <v>-0.25</v>
      </c>
    </row>
    <row r="532" spans="1:10" ht="12.75" x14ac:dyDescent="0.2">
      <c r="A532" s="338"/>
      <c r="B532" s="338"/>
      <c r="C532" s="329"/>
      <c r="D532" s="41"/>
      <c r="E532" s="32" t="s">
        <v>183</v>
      </c>
      <c r="F532" s="33">
        <v>51</v>
      </c>
      <c r="G532" s="33">
        <v>47</v>
      </c>
      <c r="I532" s="33">
        <f t="shared" si="22"/>
        <v>-4</v>
      </c>
      <c r="J532" s="47">
        <f t="shared" si="23"/>
        <v>-7.8431372549019607E-2</v>
      </c>
    </row>
    <row r="533" spans="1:10" ht="12.75" x14ac:dyDescent="0.2">
      <c r="A533" s="338"/>
      <c r="B533" s="338"/>
      <c r="C533" s="329"/>
      <c r="D533" s="41"/>
      <c r="E533" s="32" t="s">
        <v>69</v>
      </c>
      <c r="F533" s="33">
        <v>4</v>
      </c>
      <c r="G533" s="33">
        <v>2</v>
      </c>
      <c r="I533" s="33">
        <f t="shared" si="22"/>
        <v>-2</v>
      </c>
      <c r="J533" s="47">
        <f t="shared" si="23"/>
        <v>-0.5</v>
      </c>
    </row>
    <row r="534" spans="1:10" ht="12.75" x14ac:dyDescent="0.2">
      <c r="A534" s="338"/>
      <c r="B534" s="338"/>
      <c r="C534" s="329"/>
      <c r="D534" s="41"/>
      <c r="E534" s="32" t="s">
        <v>78</v>
      </c>
      <c r="F534" s="33">
        <v>70</v>
      </c>
      <c r="G534" s="33">
        <v>77</v>
      </c>
      <c r="I534" s="33">
        <f t="shared" si="22"/>
        <v>7</v>
      </c>
      <c r="J534" s="47">
        <f t="shared" si="23"/>
        <v>0.1</v>
      </c>
    </row>
    <row r="535" spans="1:10" ht="12.75" x14ac:dyDescent="0.2">
      <c r="A535" s="338"/>
      <c r="B535" s="338"/>
      <c r="C535" s="329"/>
      <c r="D535" s="41"/>
      <c r="E535" s="32" t="s">
        <v>16</v>
      </c>
      <c r="F535" s="33">
        <v>230</v>
      </c>
      <c r="G535" s="33">
        <v>235</v>
      </c>
      <c r="I535" s="33">
        <f t="shared" si="22"/>
        <v>5</v>
      </c>
      <c r="J535" s="47">
        <f t="shared" si="23"/>
        <v>2.1739130434782608E-2</v>
      </c>
    </row>
    <row r="536" spans="1:10" ht="12.75" x14ac:dyDescent="0.2">
      <c r="A536" s="338"/>
      <c r="B536" s="338"/>
      <c r="C536" s="329"/>
      <c r="D536" s="41"/>
      <c r="E536" s="32" t="s">
        <v>61</v>
      </c>
      <c r="F536" s="33">
        <v>10</v>
      </c>
      <c r="G536" s="33">
        <v>9</v>
      </c>
      <c r="I536" s="33">
        <f t="shared" si="22"/>
        <v>-1</v>
      </c>
      <c r="J536" s="47">
        <f t="shared" si="23"/>
        <v>-0.1</v>
      </c>
    </row>
    <row r="537" spans="1:10" ht="25.5" x14ac:dyDescent="0.2">
      <c r="A537" s="338"/>
      <c r="B537" s="338"/>
      <c r="C537" s="329"/>
      <c r="D537" s="41"/>
      <c r="E537" s="32" t="s">
        <v>215</v>
      </c>
      <c r="F537" s="33">
        <v>93</v>
      </c>
      <c r="G537" s="33">
        <v>77</v>
      </c>
      <c r="I537" s="33">
        <f t="shared" si="22"/>
        <v>-16</v>
      </c>
      <c r="J537" s="47">
        <f t="shared" si="23"/>
        <v>-0.17204301075268819</v>
      </c>
    </row>
    <row r="538" spans="1:10" ht="25.5" x14ac:dyDescent="0.2">
      <c r="A538" s="338"/>
      <c r="B538" s="338"/>
      <c r="C538" s="329"/>
      <c r="D538" s="41"/>
      <c r="E538" s="32" t="s">
        <v>216</v>
      </c>
      <c r="F538" s="33"/>
      <c r="G538" s="33">
        <v>1</v>
      </c>
      <c r="I538" s="33">
        <f t="shared" si="22"/>
        <v>1</v>
      </c>
      <c r="J538" s="47" t="e">
        <f t="shared" si="23"/>
        <v>#DIV/0!</v>
      </c>
    </row>
    <row r="539" spans="1:10" ht="12.75" x14ac:dyDescent="0.2">
      <c r="A539" s="338"/>
      <c r="B539" s="338"/>
      <c r="C539" s="329"/>
      <c r="D539" s="41"/>
      <c r="E539" s="32" t="s">
        <v>219</v>
      </c>
      <c r="F539" s="33">
        <v>2955</v>
      </c>
      <c r="G539" s="33">
        <v>3204</v>
      </c>
      <c r="I539" s="33">
        <f t="shared" si="22"/>
        <v>249</v>
      </c>
      <c r="J539" s="47">
        <f t="shared" si="23"/>
        <v>8.4263959390862939E-2</v>
      </c>
    </row>
    <row r="540" spans="1:10" ht="12.75" x14ac:dyDescent="0.2">
      <c r="A540" s="338"/>
      <c r="B540" s="338"/>
      <c r="C540" s="329"/>
      <c r="D540" s="41"/>
      <c r="E540" s="32" t="s">
        <v>220</v>
      </c>
      <c r="F540" s="33">
        <v>318</v>
      </c>
      <c r="G540" s="33">
        <v>293</v>
      </c>
      <c r="I540" s="33">
        <f t="shared" si="22"/>
        <v>-25</v>
      </c>
      <c r="J540" s="47">
        <f t="shared" si="23"/>
        <v>-7.8616352201257858E-2</v>
      </c>
    </row>
    <row r="541" spans="1:10" ht="12.75" x14ac:dyDescent="0.2">
      <c r="A541" s="338"/>
      <c r="B541" s="338"/>
      <c r="C541" s="329"/>
      <c r="D541" s="41"/>
      <c r="E541" s="32" t="s">
        <v>221</v>
      </c>
      <c r="F541" s="33">
        <v>65</v>
      </c>
      <c r="G541" s="33">
        <v>64</v>
      </c>
      <c r="I541" s="33">
        <f t="shared" si="22"/>
        <v>-1</v>
      </c>
      <c r="J541" s="47">
        <f t="shared" si="23"/>
        <v>-1.5384615384615385E-2</v>
      </c>
    </row>
    <row r="542" spans="1:10" ht="12.75" x14ac:dyDescent="0.2">
      <c r="A542" s="338"/>
      <c r="B542" s="338"/>
      <c r="C542" s="330"/>
      <c r="D542" s="41"/>
      <c r="E542" s="32" t="s">
        <v>22</v>
      </c>
      <c r="F542" s="33">
        <v>255</v>
      </c>
      <c r="G542" s="33">
        <v>236</v>
      </c>
      <c r="I542" s="33">
        <f t="shared" si="22"/>
        <v>-19</v>
      </c>
      <c r="J542" s="47">
        <f t="shared" si="23"/>
        <v>-7.4509803921568626E-2</v>
      </c>
    </row>
    <row r="543" spans="1:10" ht="11.25" customHeight="1" x14ac:dyDescent="0.2">
      <c r="A543" s="338"/>
      <c r="B543" s="338"/>
      <c r="C543" s="328">
        <v>2</v>
      </c>
      <c r="D543" s="42">
        <v>2</v>
      </c>
      <c r="E543" s="32" t="s">
        <v>29</v>
      </c>
      <c r="F543" s="33">
        <v>163</v>
      </c>
      <c r="G543" s="33">
        <v>139</v>
      </c>
      <c r="I543" s="33">
        <f t="shared" si="22"/>
        <v>-24</v>
      </c>
      <c r="J543" s="47">
        <f t="shared" si="23"/>
        <v>-0.14723926380368099</v>
      </c>
    </row>
    <row r="544" spans="1:10" ht="11.25" customHeight="1" x14ac:dyDescent="0.2">
      <c r="A544" s="338"/>
      <c r="B544" s="338"/>
      <c r="C544" s="329"/>
      <c r="D544" s="42"/>
      <c r="E544" s="32" t="s">
        <v>74</v>
      </c>
      <c r="F544" s="33">
        <v>187</v>
      </c>
      <c r="G544" s="33">
        <v>156</v>
      </c>
      <c r="I544" s="33">
        <f t="shared" si="22"/>
        <v>-31</v>
      </c>
      <c r="J544" s="47">
        <f t="shared" si="23"/>
        <v>-0.16577540106951871</v>
      </c>
    </row>
    <row r="545" spans="1:10" ht="11.25" customHeight="1" x14ac:dyDescent="0.2">
      <c r="A545" s="338"/>
      <c r="B545" s="338"/>
      <c r="C545" s="329"/>
      <c r="D545" s="42"/>
      <c r="E545" s="32" t="s">
        <v>223</v>
      </c>
      <c r="F545" s="33">
        <v>6</v>
      </c>
      <c r="G545" s="33">
        <v>5</v>
      </c>
      <c r="I545" s="33">
        <f t="shared" si="22"/>
        <v>-1</v>
      </c>
      <c r="J545" s="47">
        <f t="shared" si="23"/>
        <v>-0.16666666666666666</v>
      </c>
    </row>
    <row r="546" spans="1:10" ht="11.25" customHeight="1" x14ac:dyDescent="0.2">
      <c r="A546" s="338"/>
      <c r="B546" s="338"/>
      <c r="C546" s="329"/>
      <c r="D546" s="42"/>
      <c r="E546" s="32" t="s">
        <v>114</v>
      </c>
      <c r="F546" s="33">
        <v>386</v>
      </c>
      <c r="G546" s="33">
        <v>378</v>
      </c>
      <c r="I546" s="33">
        <f t="shared" si="22"/>
        <v>-8</v>
      </c>
      <c r="J546" s="47">
        <f t="shared" si="23"/>
        <v>-2.072538860103627E-2</v>
      </c>
    </row>
    <row r="547" spans="1:10" ht="11.25" customHeight="1" x14ac:dyDescent="0.2">
      <c r="A547" s="338"/>
      <c r="B547" s="338"/>
      <c r="C547" s="329"/>
      <c r="D547" s="42"/>
      <c r="E547" s="32" t="s">
        <v>90</v>
      </c>
      <c r="F547" s="33">
        <v>284</v>
      </c>
      <c r="G547" s="33">
        <v>289</v>
      </c>
      <c r="I547" s="33">
        <f t="shared" si="22"/>
        <v>5</v>
      </c>
      <c r="J547" s="47">
        <f t="shared" si="23"/>
        <v>1.7605633802816902E-2</v>
      </c>
    </row>
    <row r="548" spans="1:10" ht="11.25" customHeight="1" x14ac:dyDescent="0.2">
      <c r="A548" s="338"/>
      <c r="B548" s="338"/>
      <c r="C548" s="329"/>
      <c r="D548" s="42"/>
      <c r="E548" s="32" t="s">
        <v>165</v>
      </c>
      <c r="F548" s="33">
        <v>942</v>
      </c>
      <c r="G548" s="33">
        <v>956</v>
      </c>
      <c r="I548" s="33">
        <f t="shared" si="22"/>
        <v>14</v>
      </c>
      <c r="J548" s="47">
        <f t="shared" si="23"/>
        <v>1.4861995753715499E-2</v>
      </c>
    </row>
    <row r="549" spans="1:10" ht="11.25" customHeight="1" x14ac:dyDescent="0.2">
      <c r="A549" s="338"/>
      <c r="B549" s="338"/>
      <c r="C549" s="329"/>
      <c r="D549" s="42"/>
      <c r="E549" s="32" t="s">
        <v>166</v>
      </c>
      <c r="F549" s="33">
        <v>23</v>
      </c>
      <c r="G549" s="33">
        <v>14</v>
      </c>
      <c r="I549" s="33">
        <f t="shared" si="22"/>
        <v>-9</v>
      </c>
      <c r="J549" s="47">
        <f t="shared" si="23"/>
        <v>-0.39130434782608697</v>
      </c>
    </row>
    <row r="550" spans="1:10" ht="11.25" customHeight="1" x14ac:dyDescent="0.2">
      <c r="A550" s="338"/>
      <c r="B550" s="338"/>
      <c r="C550" s="329"/>
      <c r="D550" s="42"/>
      <c r="E550" s="32" t="s">
        <v>273</v>
      </c>
      <c r="F550" s="33"/>
      <c r="G550" s="33">
        <v>12</v>
      </c>
      <c r="I550" s="33">
        <f t="shared" si="22"/>
        <v>12</v>
      </c>
      <c r="J550" s="47" t="e">
        <f t="shared" si="23"/>
        <v>#DIV/0!</v>
      </c>
    </row>
    <row r="551" spans="1:10" ht="11.25" customHeight="1" x14ac:dyDescent="0.2">
      <c r="A551" s="338"/>
      <c r="B551" s="338"/>
      <c r="C551" s="329"/>
      <c r="D551" s="42"/>
      <c r="E551" s="32" t="s">
        <v>224</v>
      </c>
      <c r="F551" s="33">
        <v>54</v>
      </c>
      <c r="G551" s="33">
        <v>36</v>
      </c>
      <c r="I551" s="33">
        <f t="shared" si="22"/>
        <v>-18</v>
      </c>
      <c r="J551" s="47">
        <f t="shared" si="23"/>
        <v>-0.33333333333333331</v>
      </c>
    </row>
    <row r="552" spans="1:10" ht="11.25" customHeight="1" x14ac:dyDescent="0.2">
      <c r="A552" s="338"/>
      <c r="B552" s="338"/>
      <c r="C552" s="329"/>
      <c r="D552" s="42"/>
      <c r="E552" s="32" t="s">
        <v>93</v>
      </c>
      <c r="F552" s="33">
        <v>55</v>
      </c>
      <c r="G552" s="33">
        <v>43</v>
      </c>
      <c r="I552" s="33">
        <f t="shared" ref="I552:I597" si="24">G552-F552</f>
        <v>-12</v>
      </c>
      <c r="J552" s="47">
        <f t="shared" ref="J552:J597" si="25">I552/F552</f>
        <v>-0.21818181818181817</v>
      </c>
    </row>
    <row r="553" spans="1:10" ht="11.25" customHeight="1" x14ac:dyDescent="0.2">
      <c r="A553" s="338"/>
      <c r="B553" s="338"/>
      <c r="C553" s="329"/>
      <c r="D553" s="42"/>
      <c r="E553" s="32" t="s">
        <v>18</v>
      </c>
      <c r="F553" s="33">
        <v>209</v>
      </c>
      <c r="G553" s="33">
        <v>199</v>
      </c>
      <c r="I553" s="33">
        <f t="shared" si="24"/>
        <v>-10</v>
      </c>
      <c r="J553" s="47">
        <f t="shared" si="25"/>
        <v>-4.784688995215311E-2</v>
      </c>
    </row>
    <row r="554" spans="1:10" ht="11.25" customHeight="1" x14ac:dyDescent="0.2">
      <c r="A554" s="338"/>
      <c r="B554" s="338"/>
      <c r="C554" s="329"/>
      <c r="D554" s="42"/>
      <c r="E554" s="32" t="s">
        <v>75</v>
      </c>
      <c r="F554" s="33">
        <v>7</v>
      </c>
      <c r="G554" s="33">
        <v>8</v>
      </c>
      <c r="I554" s="33">
        <f t="shared" si="24"/>
        <v>1</v>
      </c>
      <c r="J554" s="47">
        <f t="shared" si="25"/>
        <v>0.14285714285714285</v>
      </c>
    </row>
    <row r="555" spans="1:10" ht="11.25" customHeight="1" x14ac:dyDescent="0.2">
      <c r="A555" s="338"/>
      <c r="B555" s="338"/>
      <c r="C555" s="329"/>
      <c r="D555" s="42"/>
      <c r="E555" s="32" t="s">
        <v>225</v>
      </c>
      <c r="F555" s="33">
        <v>54</v>
      </c>
      <c r="G555" s="33">
        <v>65</v>
      </c>
      <c r="I555" s="33">
        <f t="shared" si="24"/>
        <v>11</v>
      </c>
      <c r="J555" s="47">
        <f t="shared" si="25"/>
        <v>0.20370370370370369</v>
      </c>
    </row>
    <row r="556" spans="1:10" ht="11.25" customHeight="1" x14ac:dyDescent="0.2">
      <c r="A556" s="338"/>
      <c r="B556" s="338"/>
      <c r="C556" s="329"/>
      <c r="D556" s="42"/>
      <c r="E556" s="32" t="s">
        <v>226</v>
      </c>
      <c r="F556" s="33"/>
      <c r="G556" s="33">
        <v>3</v>
      </c>
      <c r="I556" s="33">
        <f t="shared" si="24"/>
        <v>3</v>
      </c>
      <c r="J556" s="47" t="e">
        <f t="shared" si="25"/>
        <v>#DIV/0!</v>
      </c>
    </row>
    <row r="557" spans="1:10" ht="11.25" customHeight="1" x14ac:dyDescent="0.2">
      <c r="A557" s="338"/>
      <c r="B557" s="338"/>
      <c r="C557" s="329"/>
      <c r="D557" s="42"/>
      <c r="E557" s="32" t="s">
        <v>24</v>
      </c>
      <c r="F557" s="33">
        <v>9</v>
      </c>
      <c r="G557" s="33"/>
      <c r="I557" s="33">
        <f t="shared" si="24"/>
        <v>-9</v>
      </c>
      <c r="J557" s="47">
        <f t="shared" si="25"/>
        <v>-1</v>
      </c>
    </row>
    <row r="558" spans="1:10" ht="11.25" customHeight="1" x14ac:dyDescent="0.2">
      <c r="A558" s="338"/>
      <c r="B558" s="338"/>
      <c r="C558" s="329"/>
      <c r="D558" s="42"/>
      <c r="E558" s="32" t="s">
        <v>274</v>
      </c>
      <c r="F558" s="33"/>
      <c r="G558" s="33">
        <v>2355</v>
      </c>
      <c r="I558" s="33">
        <f t="shared" si="24"/>
        <v>2355</v>
      </c>
      <c r="J558" s="47" t="e">
        <f t="shared" si="25"/>
        <v>#DIV/0!</v>
      </c>
    </row>
    <row r="559" spans="1:10" ht="11.25" customHeight="1" x14ac:dyDescent="0.2">
      <c r="A559" s="338"/>
      <c r="B559" s="338"/>
      <c r="C559" s="329"/>
      <c r="D559" s="42"/>
      <c r="E559" s="32" t="s">
        <v>115</v>
      </c>
      <c r="F559" s="33">
        <v>2355</v>
      </c>
      <c r="G559" s="33"/>
      <c r="I559" s="33">
        <f t="shared" si="24"/>
        <v>-2355</v>
      </c>
      <c r="J559" s="47">
        <f t="shared" si="25"/>
        <v>-1</v>
      </c>
    </row>
    <row r="560" spans="1:10" ht="11.25" customHeight="1" x14ac:dyDescent="0.2">
      <c r="A560" s="338"/>
      <c r="B560" s="338"/>
      <c r="C560" s="329"/>
      <c r="D560" s="42"/>
      <c r="E560" s="32" t="s">
        <v>229</v>
      </c>
      <c r="F560" s="33">
        <v>182</v>
      </c>
      <c r="G560" s="33">
        <v>187</v>
      </c>
      <c r="I560" s="33">
        <f t="shared" si="24"/>
        <v>5</v>
      </c>
      <c r="J560" s="47">
        <f t="shared" si="25"/>
        <v>2.7472527472527472E-2</v>
      </c>
    </row>
    <row r="561" spans="1:10" ht="12.75" x14ac:dyDescent="0.2">
      <c r="A561" s="338"/>
      <c r="B561" s="338"/>
      <c r="C561" s="329"/>
      <c r="D561" s="42"/>
      <c r="E561" s="32" t="s">
        <v>230</v>
      </c>
      <c r="F561" s="33">
        <v>47</v>
      </c>
      <c r="G561" s="33">
        <v>55</v>
      </c>
      <c r="I561" s="33">
        <f t="shared" si="24"/>
        <v>8</v>
      </c>
      <c r="J561" s="47">
        <f t="shared" si="25"/>
        <v>0.1702127659574468</v>
      </c>
    </row>
    <row r="562" spans="1:10" ht="12.75" x14ac:dyDescent="0.2">
      <c r="A562" s="338"/>
      <c r="B562" s="339"/>
      <c r="C562" s="330"/>
      <c r="D562" s="42"/>
      <c r="E562" s="32" t="s">
        <v>25</v>
      </c>
      <c r="F562" s="33">
        <v>234</v>
      </c>
      <c r="G562" s="33">
        <v>217</v>
      </c>
      <c r="I562" s="33">
        <f t="shared" si="24"/>
        <v>-17</v>
      </c>
      <c r="J562" s="47">
        <f t="shared" si="25"/>
        <v>-7.2649572649572655E-2</v>
      </c>
    </row>
    <row r="563" spans="1:10" ht="12.75" x14ac:dyDescent="0.2">
      <c r="A563" s="339"/>
      <c r="B563" s="334" t="s">
        <v>276</v>
      </c>
      <c r="C563" s="335"/>
      <c r="D563" s="335"/>
      <c r="E563" s="336"/>
      <c r="F563" s="43">
        <v>11752</v>
      </c>
      <c r="G563" s="43">
        <v>11853</v>
      </c>
      <c r="I563" s="43">
        <f t="shared" si="24"/>
        <v>101</v>
      </c>
      <c r="J563" s="48">
        <f t="shared" si="25"/>
        <v>8.5942818243703208E-3</v>
      </c>
    </row>
    <row r="564" spans="1:10" ht="12.75" customHeight="1" x14ac:dyDescent="0.2">
      <c r="A564" s="331" t="s">
        <v>120</v>
      </c>
      <c r="B564" s="332"/>
      <c r="C564" s="332"/>
      <c r="D564" s="332"/>
      <c r="E564" s="333"/>
      <c r="F564" s="44">
        <v>25427</v>
      </c>
      <c r="G564" s="44">
        <v>26028</v>
      </c>
      <c r="I564" s="44">
        <f t="shared" si="24"/>
        <v>601</v>
      </c>
      <c r="J564" s="49">
        <f t="shared" si="25"/>
        <v>2.3636292130412552E-2</v>
      </c>
    </row>
    <row r="565" spans="1:10" ht="12.75" x14ac:dyDescent="0.2">
      <c r="A565" s="337" t="s">
        <v>40</v>
      </c>
      <c r="B565" s="337" t="s">
        <v>282</v>
      </c>
      <c r="C565" s="328">
        <v>1</v>
      </c>
      <c r="D565" s="45">
        <v>2</v>
      </c>
      <c r="E565" s="32" t="s">
        <v>239</v>
      </c>
      <c r="F565" s="33">
        <v>3</v>
      </c>
      <c r="G565" s="33">
        <v>10</v>
      </c>
      <c r="I565" s="33">
        <f t="shared" si="24"/>
        <v>7</v>
      </c>
      <c r="J565" s="47">
        <f t="shared" si="25"/>
        <v>2.3333333333333335</v>
      </c>
    </row>
    <row r="566" spans="1:10" ht="12.75" x14ac:dyDescent="0.2">
      <c r="A566" s="338"/>
      <c r="B566" s="338"/>
      <c r="C566" s="329"/>
      <c r="D566" s="41"/>
      <c r="E566" s="32" t="s">
        <v>242</v>
      </c>
      <c r="F566" s="33">
        <v>19</v>
      </c>
      <c r="G566" s="33">
        <v>17</v>
      </c>
      <c r="I566" s="33">
        <f t="shared" si="24"/>
        <v>-2</v>
      </c>
      <c r="J566" s="47">
        <f t="shared" si="25"/>
        <v>-0.10526315789473684</v>
      </c>
    </row>
    <row r="567" spans="1:10" ht="12.75" x14ac:dyDescent="0.2">
      <c r="A567" s="338"/>
      <c r="B567" s="338"/>
      <c r="C567" s="329"/>
      <c r="D567" s="41"/>
      <c r="E567" s="32" t="s">
        <v>19</v>
      </c>
      <c r="F567" s="33">
        <v>163</v>
      </c>
      <c r="G567" s="33">
        <v>173</v>
      </c>
      <c r="I567" s="33">
        <f t="shared" si="24"/>
        <v>10</v>
      </c>
      <c r="J567" s="47">
        <f t="shared" si="25"/>
        <v>6.1349693251533742E-2</v>
      </c>
    </row>
    <row r="568" spans="1:10" ht="12.75" x14ac:dyDescent="0.2">
      <c r="A568" s="338"/>
      <c r="B568" s="338"/>
      <c r="C568" s="329"/>
      <c r="D568" s="41"/>
      <c r="E568" s="32" t="s">
        <v>30</v>
      </c>
      <c r="F568" s="33">
        <v>2</v>
      </c>
      <c r="G568" s="33">
        <v>2</v>
      </c>
      <c r="I568" s="33">
        <f t="shared" si="24"/>
        <v>0</v>
      </c>
      <c r="J568" s="47">
        <f t="shared" si="25"/>
        <v>0</v>
      </c>
    </row>
    <row r="569" spans="1:10" ht="12.75" x14ac:dyDescent="0.2">
      <c r="A569" s="338"/>
      <c r="B569" s="338"/>
      <c r="C569" s="329"/>
      <c r="D569" s="41"/>
      <c r="E569" s="32" t="s">
        <v>86</v>
      </c>
      <c r="F569" s="33">
        <v>72</v>
      </c>
      <c r="G569" s="33">
        <v>81</v>
      </c>
      <c r="I569" s="33">
        <f t="shared" si="24"/>
        <v>9</v>
      </c>
      <c r="J569" s="47">
        <f t="shared" si="25"/>
        <v>0.125</v>
      </c>
    </row>
    <row r="570" spans="1:10" ht="12.75" x14ac:dyDescent="0.2">
      <c r="A570" s="338"/>
      <c r="B570" s="338"/>
      <c r="C570" s="329"/>
      <c r="D570" s="41"/>
      <c r="E570" s="32" t="s">
        <v>70</v>
      </c>
      <c r="F570" s="33">
        <v>5</v>
      </c>
      <c r="G570" s="33">
        <v>1</v>
      </c>
      <c r="I570" s="33">
        <f t="shared" si="24"/>
        <v>-4</v>
      </c>
      <c r="J570" s="47">
        <f t="shared" si="25"/>
        <v>-0.8</v>
      </c>
    </row>
    <row r="571" spans="1:10" ht="12.75" x14ac:dyDescent="0.2">
      <c r="A571" s="338"/>
      <c r="B571" s="338"/>
      <c r="C571" s="329"/>
      <c r="D571" s="41"/>
      <c r="E571" s="32" t="s">
        <v>38</v>
      </c>
      <c r="F571" s="33">
        <v>4</v>
      </c>
      <c r="G571" s="33">
        <v>9</v>
      </c>
      <c r="I571" s="33">
        <f t="shared" si="24"/>
        <v>5</v>
      </c>
      <c r="J571" s="47">
        <f t="shared" si="25"/>
        <v>1.25</v>
      </c>
    </row>
    <row r="572" spans="1:10" ht="12.75" x14ac:dyDescent="0.2">
      <c r="A572" s="338"/>
      <c r="B572" s="338"/>
      <c r="C572" s="329"/>
      <c r="D572" s="41"/>
      <c r="E572" s="32" t="s">
        <v>36</v>
      </c>
      <c r="F572" s="33">
        <v>12</v>
      </c>
      <c r="G572" s="33">
        <v>9</v>
      </c>
      <c r="I572" s="33">
        <f t="shared" si="24"/>
        <v>-3</v>
      </c>
      <c r="J572" s="47">
        <f t="shared" si="25"/>
        <v>-0.25</v>
      </c>
    </row>
    <row r="573" spans="1:10" ht="12.75" x14ac:dyDescent="0.2">
      <c r="A573" s="338"/>
      <c r="B573" s="338"/>
      <c r="C573" s="329"/>
      <c r="D573" s="41"/>
      <c r="E573" s="32" t="s">
        <v>71</v>
      </c>
      <c r="F573" s="33">
        <v>168</v>
      </c>
      <c r="G573" s="33">
        <v>163</v>
      </c>
      <c r="I573" s="33">
        <f t="shared" si="24"/>
        <v>-5</v>
      </c>
      <c r="J573" s="47">
        <f t="shared" si="25"/>
        <v>-2.976190476190476E-2</v>
      </c>
    </row>
    <row r="574" spans="1:10" ht="12.75" x14ac:dyDescent="0.2">
      <c r="A574" s="338"/>
      <c r="B574" s="338"/>
      <c r="C574" s="329"/>
      <c r="D574" s="41"/>
      <c r="E574" s="32" t="s">
        <v>32</v>
      </c>
      <c r="F574" s="33">
        <v>25</v>
      </c>
      <c r="G574" s="33">
        <v>25</v>
      </c>
      <c r="I574" s="33">
        <f t="shared" si="24"/>
        <v>0</v>
      </c>
      <c r="J574" s="47">
        <f t="shared" si="25"/>
        <v>0</v>
      </c>
    </row>
    <row r="575" spans="1:10" ht="12.75" x14ac:dyDescent="0.2">
      <c r="A575" s="338"/>
      <c r="B575" s="338"/>
      <c r="C575" s="329"/>
      <c r="D575" s="41"/>
      <c r="E575" s="32" t="s">
        <v>243</v>
      </c>
      <c r="F575" s="33">
        <v>27</v>
      </c>
      <c r="G575" s="33">
        <v>20</v>
      </c>
      <c r="I575" s="33">
        <f t="shared" si="24"/>
        <v>-7</v>
      </c>
      <c r="J575" s="47">
        <f t="shared" si="25"/>
        <v>-0.25925925925925924</v>
      </c>
    </row>
    <row r="576" spans="1:10" ht="12.75" x14ac:dyDescent="0.2">
      <c r="A576" s="338"/>
      <c r="B576" s="338"/>
      <c r="C576" s="329"/>
      <c r="D576" s="41"/>
      <c r="E576" s="32" t="s">
        <v>246</v>
      </c>
      <c r="F576" s="33">
        <v>13</v>
      </c>
      <c r="G576" s="33">
        <v>35</v>
      </c>
      <c r="I576" s="33">
        <f t="shared" si="24"/>
        <v>22</v>
      </c>
      <c r="J576" s="47">
        <f t="shared" si="25"/>
        <v>1.6923076923076923</v>
      </c>
    </row>
    <row r="577" spans="1:10" ht="12.75" x14ac:dyDescent="0.2">
      <c r="A577" s="338"/>
      <c r="B577" s="338"/>
      <c r="C577" s="329"/>
      <c r="D577" s="41"/>
      <c r="E577" s="32" t="s">
        <v>247</v>
      </c>
      <c r="F577" s="33">
        <v>11</v>
      </c>
      <c r="G577" s="33">
        <v>17</v>
      </c>
      <c r="I577" s="33">
        <f t="shared" si="24"/>
        <v>6</v>
      </c>
      <c r="J577" s="47">
        <f t="shared" si="25"/>
        <v>0.54545454545454541</v>
      </c>
    </row>
    <row r="578" spans="1:10" ht="12.75" x14ac:dyDescent="0.2">
      <c r="A578" s="338"/>
      <c r="B578" s="338"/>
      <c r="C578" s="330"/>
      <c r="D578" s="41"/>
      <c r="E578" s="32" t="s">
        <v>124</v>
      </c>
      <c r="F578" s="33">
        <v>8</v>
      </c>
      <c r="G578" s="33">
        <v>3</v>
      </c>
      <c r="I578" s="33">
        <f t="shared" si="24"/>
        <v>-5</v>
      </c>
      <c r="J578" s="47">
        <f t="shared" si="25"/>
        <v>-0.625</v>
      </c>
    </row>
    <row r="579" spans="1:10" ht="11.25" customHeight="1" x14ac:dyDescent="0.2">
      <c r="A579" s="338"/>
      <c r="B579" s="338"/>
      <c r="C579" s="328">
        <v>2</v>
      </c>
      <c r="D579" s="42">
        <v>2</v>
      </c>
      <c r="E579" s="32" t="s">
        <v>285</v>
      </c>
      <c r="F579" s="33"/>
      <c r="G579" s="33">
        <v>1</v>
      </c>
      <c r="I579" s="33">
        <f t="shared" si="24"/>
        <v>1</v>
      </c>
      <c r="J579" s="47" t="e">
        <f t="shared" si="25"/>
        <v>#DIV/0!</v>
      </c>
    </row>
    <row r="580" spans="1:10" ht="11.25" customHeight="1" x14ac:dyDescent="0.2">
      <c r="A580" s="338"/>
      <c r="B580" s="338"/>
      <c r="C580" s="329"/>
      <c r="D580" s="42"/>
      <c r="E580" s="32" t="s">
        <v>288</v>
      </c>
      <c r="F580" s="33"/>
      <c r="G580" s="33">
        <v>12</v>
      </c>
      <c r="I580" s="33">
        <f t="shared" si="24"/>
        <v>12</v>
      </c>
      <c r="J580" s="47" t="e">
        <f t="shared" si="25"/>
        <v>#DIV/0!</v>
      </c>
    </row>
    <row r="581" spans="1:10" ht="11.25" customHeight="1" x14ac:dyDescent="0.2">
      <c r="A581" s="338"/>
      <c r="B581" s="338"/>
      <c r="C581" s="329"/>
      <c r="D581" s="42"/>
      <c r="E581" s="32" t="s">
        <v>20</v>
      </c>
      <c r="F581" s="33">
        <v>127</v>
      </c>
      <c r="G581" s="33">
        <v>120</v>
      </c>
      <c r="I581" s="33">
        <f t="shared" si="24"/>
        <v>-7</v>
      </c>
      <c r="J581" s="47">
        <f t="shared" si="25"/>
        <v>-5.5118110236220472E-2</v>
      </c>
    </row>
    <row r="582" spans="1:10" ht="11.25" customHeight="1" x14ac:dyDescent="0.2">
      <c r="A582" s="338"/>
      <c r="B582" s="338"/>
      <c r="C582" s="329"/>
      <c r="D582" s="42"/>
      <c r="E582" s="32" t="s">
        <v>33</v>
      </c>
      <c r="F582" s="33">
        <v>2</v>
      </c>
      <c r="G582" s="33"/>
      <c r="I582" s="33">
        <f t="shared" si="24"/>
        <v>-2</v>
      </c>
      <c r="J582" s="47">
        <f t="shared" si="25"/>
        <v>-1</v>
      </c>
    </row>
    <row r="583" spans="1:10" ht="11.25" customHeight="1" x14ac:dyDescent="0.2">
      <c r="A583" s="338"/>
      <c r="B583" s="338"/>
      <c r="C583" s="329"/>
      <c r="D583" s="42"/>
      <c r="E583" s="32" t="s">
        <v>27</v>
      </c>
      <c r="F583" s="33">
        <v>3</v>
      </c>
      <c r="G583" s="33"/>
      <c r="I583" s="33">
        <f t="shared" si="24"/>
        <v>-3</v>
      </c>
      <c r="J583" s="47">
        <f t="shared" si="25"/>
        <v>-1</v>
      </c>
    </row>
    <row r="584" spans="1:10" ht="11.25" customHeight="1" x14ac:dyDescent="0.2">
      <c r="A584" s="338"/>
      <c r="B584" s="338"/>
      <c r="C584" s="329"/>
      <c r="D584" s="42"/>
      <c r="E584" s="32" t="s">
        <v>117</v>
      </c>
      <c r="F584" s="33">
        <v>51</v>
      </c>
      <c r="G584" s="33">
        <v>46</v>
      </c>
      <c r="I584" s="33">
        <f t="shared" si="24"/>
        <v>-5</v>
      </c>
      <c r="J584" s="47">
        <f t="shared" si="25"/>
        <v>-9.8039215686274508E-2</v>
      </c>
    </row>
    <row r="585" spans="1:10" ht="11.25" customHeight="1" x14ac:dyDescent="0.2">
      <c r="A585" s="338"/>
      <c r="B585" s="338"/>
      <c r="C585" s="329"/>
      <c r="D585" s="42"/>
      <c r="E585" s="32" t="s">
        <v>87</v>
      </c>
      <c r="F585" s="33"/>
      <c r="G585" s="33">
        <v>2</v>
      </c>
      <c r="I585" s="33">
        <f t="shared" si="24"/>
        <v>2</v>
      </c>
      <c r="J585" s="47" t="e">
        <f t="shared" si="25"/>
        <v>#DIV/0!</v>
      </c>
    </row>
    <row r="586" spans="1:10" ht="11.25" customHeight="1" x14ac:dyDescent="0.2">
      <c r="A586" s="338"/>
      <c r="B586" s="338"/>
      <c r="C586" s="329"/>
      <c r="D586" s="42"/>
      <c r="E586" s="32" t="s">
        <v>39</v>
      </c>
      <c r="F586" s="33">
        <v>5</v>
      </c>
      <c r="G586" s="33">
        <v>1</v>
      </c>
      <c r="I586" s="33">
        <f t="shared" si="24"/>
        <v>-4</v>
      </c>
      <c r="J586" s="47">
        <f t="shared" si="25"/>
        <v>-0.8</v>
      </c>
    </row>
    <row r="587" spans="1:10" ht="11.25" customHeight="1" x14ac:dyDescent="0.2">
      <c r="A587" s="338"/>
      <c r="B587" s="338"/>
      <c r="C587" s="329"/>
      <c r="D587" s="42"/>
      <c r="E587" s="32" t="s">
        <v>37</v>
      </c>
      <c r="F587" s="33">
        <v>5</v>
      </c>
      <c r="G587" s="33">
        <v>5</v>
      </c>
      <c r="I587" s="33">
        <f t="shared" si="24"/>
        <v>0</v>
      </c>
      <c r="J587" s="47">
        <f t="shared" si="25"/>
        <v>0</v>
      </c>
    </row>
    <row r="588" spans="1:10" ht="11.25" customHeight="1" x14ac:dyDescent="0.2">
      <c r="A588" s="338"/>
      <c r="B588" s="338"/>
      <c r="C588" s="329"/>
      <c r="D588" s="42"/>
      <c r="E588" s="32" t="s">
        <v>88</v>
      </c>
      <c r="F588" s="33">
        <v>153</v>
      </c>
      <c r="G588" s="33">
        <v>146</v>
      </c>
      <c r="I588" s="33">
        <f t="shared" si="24"/>
        <v>-7</v>
      </c>
      <c r="J588" s="47">
        <f t="shared" si="25"/>
        <v>-4.5751633986928102E-2</v>
      </c>
    </row>
    <row r="589" spans="1:10" ht="11.25" customHeight="1" x14ac:dyDescent="0.2">
      <c r="A589" s="338"/>
      <c r="B589" s="338"/>
      <c r="C589" s="329"/>
      <c r="D589" s="42"/>
      <c r="E589" s="32" t="s">
        <v>34</v>
      </c>
      <c r="F589" s="33">
        <v>13</v>
      </c>
      <c r="G589" s="33"/>
      <c r="I589" s="33">
        <f t="shared" si="24"/>
        <v>-13</v>
      </c>
      <c r="J589" s="47">
        <f t="shared" si="25"/>
        <v>-1</v>
      </c>
    </row>
    <row r="590" spans="1:10" ht="11.25" customHeight="1" x14ac:dyDescent="0.2">
      <c r="A590" s="338"/>
      <c r="B590" s="338"/>
      <c r="C590" s="329"/>
      <c r="D590" s="42"/>
      <c r="E590" s="32" t="s">
        <v>35</v>
      </c>
      <c r="F590" s="33">
        <v>13</v>
      </c>
      <c r="G590" s="33">
        <v>18</v>
      </c>
      <c r="I590" s="33">
        <f t="shared" si="24"/>
        <v>5</v>
      </c>
      <c r="J590" s="47">
        <f t="shared" si="25"/>
        <v>0.38461538461538464</v>
      </c>
    </row>
    <row r="591" spans="1:10" ht="11.25" customHeight="1" x14ac:dyDescent="0.2">
      <c r="A591" s="338"/>
      <c r="B591" s="338"/>
      <c r="C591" s="329"/>
      <c r="D591" s="42"/>
      <c r="E591" s="32" t="s">
        <v>248</v>
      </c>
      <c r="F591" s="33">
        <v>6</v>
      </c>
      <c r="G591" s="33">
        <v>8</v>
      </c>
      <c r="I591" s="33">
        <f t="shared" si="24"/>
        <v>2</v>
      </c>
      <c r="J591" s="47">
        <f t="shared" si="25"/>
        <v>0.33333333333333331</v>
      </c>
    </row>
    <row r="592" spans="1:10" ht="11.25" customHeight="1" x14ac:dyDescent="0.2">
      <c r="A592" s="338"/>
      <c r="B592" s="338"/>
      <c r="C592" s="329"/>
      <c r="D592" s="42"/>
      <c r="E592" s="32" t="s">
        <v>251</v>
      </c>
      <c r="F592" s="33">
        <v>7</v>
      </c>
      <c r="G592" s="33">
        <v>2</v>
      </c>
      <c r="I592" s="33">
        <f t="shared" si="24"/>
        <v>-5</v>
      </c>
      <c r="J592" s="47">
        <f t="shared" si="25"/>
        <v>-0.7142857142857143</v>
      </c>
    </row>
    <row r="593" spans="1:10" ht="11.25" customHeight="1" x14ac:dyDescent="0.2">
      <c r="A593" s="338"/>
      <c r="B593" s="338"/>
      <c r="C593" s="329"/>
      <c r="D593" s="42"/>
      <c r="E593" s="32" t="s">
        <v>252</v>
      </c>
      <c r="F593" s="33">
        <v>4</v>
      </c>
      <c r="G593" s="33">
        <v>3</v>
      </c>
      <c r="I593" s="33">
        <f t="shared" si="24"/>
        <v>-1</v>
      </c>
      <c r="J593" s="47">
        <f t="shared" si="25"/>
        <v>-0.25</v>
      </c>
    </row>
    <row r="594" spans="1:10" ht="12.75" x14ac:dyDescent="0.2">
      <c r="A594" s="338"/>
      <c r="B594" s="339"/>
      <c r="C594" s="330"/>
      <c r="D594" s="42"/>
      <c r="E594" s="32" t="s">
        <v>125</v>
      </c>
      <c r="F594" s="33">
        <v>1</v>
      </c>
      <c r="G594" s="33">
        <v>2</v>
      </c>
      <c r="I594" s="33">
        <f t="shared" si="24"/>
        <v>1</v>
      </c>
      <c r="J594" s="47">
        <f t="shared" si="25"/>
        <v>1</v>
      </c>
    </row>
    <row r="595" spans="1:10" ht="12.75" x14ac:dyDescent="0.2">
      <c r="A595" s="339"/>
      <c r="B595" s="334" t="s">
        <v>289</v>
      </c>
      <c r="C595" s="335"/>
      <c r="D595" s="335"/>
      <c r="E595" s="336"/>
      <c r="F595" s="43">
        <v>922</v>
      </c>
      <c r="G595" s="43">
        <v>931</v>
      </c>
      <c r="I595" s="43">
        <f t="shared" si="24"/>
        <v>9</v>
      </c>
      <c r="J595" s="48">
        <f t="shared" si="25"/>
        <v>9.7613882863340565E-3</v>
      </c>
    </row>
    <row r="596" spans="1:10" ht="12.75" x14ac:dyDescent="0.2">
      <c r="A596" s="331" t="s">
        <v>102</v>
      </c>
      <c r="B596" s="332"/>
      <c r="C596" s="332"/>
      <c r="D596" s="332"/>
      <c r="E596" s="333"/>
      <c r="F596" s="44">
        <v>922</v>
      </c>
      <c r="G596" s="44">
        <v>931</v>
      </c>
      <c r="I596" s="44">
        <f t="shared" si="24"/>
        <v>9</v>
      </c>
      <c r="J596" s="49">
        <f t="shared" si="25"/>
        <v>9.7613882863340565E-3</v>
      </c>
    </row>
    <row r="597" spans="1:10" ht="12.75" x14ac:dyDescent="0.2">
      <c r="A597" s="340" t="s">
        <v>96</v>
      </c>
      <c r="B597" s="341"/>
      <c r="C597" s="341"/>
      <c r="D597" s="341"/>
      <c r="E597" s="342"/>
      <c r="F597" s="46">
        <v>42860</v>
      </c>
      <c r="G597" s="46">
        <v>44026</v>
      </c>
      <c r="I597" s="46">
        <f t="shared" si="24"/>
        <v>1166</v>
      </c>
      <c r="J597" s="50">
        <f t="shared" si="25"/>
        <v>2.7204853009799346E-2</v>
      </c>
    </row>
    <row r="603" spans="1:10" ht="12" x14ac:dyDescent="0.2">
      <c r="A603" s="17" t="s">
        <v>194</v>
      </c>
    </row>
    <row r="604" spans="1:10" ht="22.5" customHeight="1" x14ac:dyDescent="0.2">
      <c r="C604" s="22" t="s">
        <v>105</v>
      </c>
      <c r="D604" s="22" t="s">
        <v>106</v>
      </c>
      <c r="E604" s="22" t="s">
        <v>187</v>
      </c>
      <c r="F604" s="22" t="s">
        <v>202</v>
      </c>
      <c r="G604" s="22" t="s">
        <v>203</v>
      </c>
      <c r="H604" s="14"/>
      <c r="I604" s="22" t="s">
        <v>195</v>
      </c>
      <c r="J604" s="22" t="s">
        <v>196</v>
      </c>
    </row>
    <row r="605" spans="1:10" ht="12.75" x14ac:dyDescent="0.2">
      <c r="A605" s="337" t="s">
        <v>112</v>
      </c>
      <c r="B605" s="337" t="s">
        <v>3</v>
      </c>
      <c r="C605" s="32">
        <v>1</v>
      </c>
      <c r="D605" s="45">
        <v>2</v>
      </c>
      <c r="E605" s="32" t="s">
        <v>177</v>
      </c>
      <c r="F605" s="33">
        <v>545</v>
      </c>
      <c r="G605" s="33">
        <v>560</v>
      </c>
      <c r="I605" s="33">
        <f>G605-F605</f>
        <v>15</v>
      </c>
      <c r="J605" s="47">
        <f>I605/F605</f>
        <v>2.7522935779816515E-2</v>
      </c>
    </row>
    <row r="606" spans="1:10" ht="11.25" customHeight="1" x14ac:dyDescent="0.2">
      <c r="A606" s="338"/>
      <c r="B606" s="339"/>
      <c r="C606" s="32">
        <v>2</v>
      </c>
      <c r="D606" s="42">
        <v>2</v>
      </c>
      <c r="E606" s="32" t="s">
        <v>178</v>
      </c>
      <c r="F606" s="33">
        <v>965</v>
      </c>
      <c r="G606" s="33">
        <v>1004</v>
      </c>
      <c r="I606" s="33">
        <f t="shared" ref="I606:I669" si="26">G606-F606</f>
        <v>39</v>
      </c>
      <c r="J606" s="47">
        <f t="shared" ref="J606:J669" si="27">I606/F606</f>
        <v>4.0414507772020727E-2</v>
      </c>
    </row>
    <row r="607" spans="1:10" ht="12.75" x14ac:dyDescent="0.2">
      <c r="A607" s="339"/>
      <c r="B607" s="334" t="s">
        <v>261</v>
      </c>
      <c r="C607" s="335"/>
      <c r="D607" s="335"/>
      <c r="E607" s="336"/>
      <c r="F607" s="43">
        <v>1510</v>
      </c>
      <c r="G607" s="43">
        <v>1564</v>
      </c>
      <c r="I607" s="43">
        <f t="shared" si="26"/>
        <v>54</v>
      </c>
      <c r="J607" s="48">
        <f t="shared" si="27"/>
        <v>3.5761589403973511E-2</v>
      </c>
    </row>
    <row r="608" spans="1:10" ht="12.75" x14ac:dyDescent="0.2">
      <c r="A608" s="331" t="s">
        <v>118</v>
      </c>
      <c r="B608" s="332"/>
      <c r="C608" s="332"/>
      <c r="D608" s="332"/>
      <c r="E608" s="333"/>
      <c r="F608" s="44">
        <v>1510</v>
      </c>
      <c r="G608" s="44">
        <v>1564</v>
      </c>
      <c r="I608" s="44">
        <f t="shared" si="26"/>
        <v>54</v>
      </c>
      <c r="J608" s="49">
        <f t="shared" si="27"/>
        <v>3.5761589403973511E-2</v>
      </c>
    </row>
    <row r="609" spans="1:10" ht="12.75" x14ac:dyDescent="0.2">
      <c r="A609" s="337" t="s">
        <v>111</v>
      </c>
      <c r="B609" s="45" t="s">
        <v>12</v>
      </c>
      <c r="C609" s="32">
        <v>1</v>
      </c>
      <c r="D609" s="45">
        <v>1</v>
      </c>
      <c r="E609" s="32" t="s">
        <v>13</v>
      </c>
      <c r="F609" s="33">
        <v>13</v>
      </c>
      <c r="G609" s="33">
        <v>10</v>
      </c>
      <c r="I609" s="33">
        <f t="shared" si="26"/>
        <v>-3</v>
      </c>
      <c r="J609" s="47">
        <f t="shared" si="27"/>
        <v>-0.23076923076923078</v>
      </c>
    </row>
    <row r="610" spans="1:10" ht="12.75" x14ac:dyDescent="0.2">
      <c r="A610" s="338"/>
      <c r="B610" s="334" t="s">
        <v>262</v>
      </c>
      <c r="C610" s="335"/>
      <c r="D610" s="335"/>
      <c r="E610" s="336"/>
      <c r="F610" s="43">
        <v>13</v>
      </c>
      <c r="G610" s="43">
        <v>10</v>
      </c>
      <c r="I610" s="43">
        <f t="shared" si="26"/>
        <v>-3</v>
      </c>
      <c r="J610" s="48">
        <f t="shared" si="27"/>
        <v>-0.23076923076923078</v>
      </c>
    </row>
    <row r="611" spans="1:10" ht="12.75" x14ac:dyDescent="0.2">
      <c r="A611" s="338"/>
      <c r="B611" s="337" t="s">
        <v>10</v>
      </c>
      <c r="C611" s="32">
        <v>1</v>
      </c>
      <c r="D611" s="45">
        <v>2</v>
      </c>
      <c r="E611" s="32" t="s">
        <v>179</v>
      </c>
      <c r="F611" s="33">
        <v>14</v>
      </c>
      <c r="G611" s="33">
        <v>10</v>
      </c>
      <c r="I611" s="33">
        <f t="shared" si="26"/>
        <v>-4</v>
      </c>
      <c r="J611" s="47">
        <f t="shared" si="27"/>
        <v>-0.2857142857142857</v>
      </c>
    </row>
    <row r="612" spans="1:10" ht="11.25" customHeight="1" x14ac:dyDescent="0.2">
      <c r="A612" s="338"/>
      <c r="B612" s="339"/>
      <c r="C612" s="32">
        <v>2</v>
      </c>
      <c r="D612" s="42">
        <v>2</v>
      </c>
      <c r="E612" s="32" t="s">
        <v>204</v>
      </c>
      <c r="F612" s="33">
        <v>10</v>
      </c>
      <c r="G612" s="33">
        <v>13</v>
      </c>
      <c r="I612" s="33">
        <f t="shared" si="26"/>
        <v>3</v>
      </c>
      <c r="J612" s="47">
        <f t="shared" si="27"/>
        <v>0.3</v>
      </c>
    </row>
    <row r="613" spans="1:10" ht="12.75" x14ac:dyDescent="0.2">
      <c r="A613" s="339"/>
      <c r="B613" s="334" t="s">
        <v>103</v>
      </c>
      <c r="C613" s="335"/>
      <c r="D613" s="335"/>
      <c r="E613" s="336"/>
      <c r="F613" s="43">
        <v>24</v>
      </c>
      <c r="G613" s="43">
        <v>23</v>
      </c>
      <c r="I613" s="43">
        <f t="shared" si="26"/>
        <v>-1</v>
      </c>
      <c r="J613" s="48">
        <f t="shared" si="27"/>
        <v>-4.1666666666666664E-2</v>
      </c>
    </row>
    <row r="614" spans="1:10" ht="12.75" customHeight="1" x14ac:dyDescent="0.2">
      <c r="A614" s="331" t="s">
        <v>119</v>
      </c>
      <c r="B614" s="332"/>
      <c r="C614" s="332"/>
      <c r="D614" s="332"/>
      <c r="E614" s="333"/>
      <c r="F614" s="44">
        <v>37</v>
      </c>
      <c r="G614" s="44">
        <v>33</v>
      </c>
      <c r="I614" s="44">
        <f t="shared" si="26"/>
        <v>-4</v>
      </c>
      <c r="J614" s="49">
        <f t="shared" si="27"/>
        <v>-0.10810810810810811</v>
      </c>
    </row>
    <row r="615" spans="1:10" ht="12.75" x14ac:dyDescent="0.2">
      <c r="A615" s="337" t="s">
        <v>110</v>
      </c>
      <c r="B615" s="337" t="s">
        <v>15</v>
      </c>
      <c r="C615" s="328">
        <v>1</v>
      </c>
      <c r="D615" s="337">
        <v>1</v>
      </c>
      <c r="E615" s="32" t="s">
        <v>152</v>
      </c>
      <c r="F615" s="33">
        <v>13</v>
      </c>
      <c r="G615" s="33">
        <v>18</v>
      </c>
      <c r="I615" s="33">
        <f t="shared" si="26"/>
        <v>5</v>
      </c>
      <c r="J615" s="47">
        <f t="shared" si="27"/>
        <v>0.38461538461538464</v>
      </c>
    </row>
    <row r="616" spans="1:10" ht="12.75" x14ac:dyDescent="0.2">
      <c r="A616" s="338"/>
      <c r="B616" s="338"/>
      <c r="C616" s="329"/>
      <c r="D616" s="338"/>
      <c r="E616" s="32" t="s">
        <v>153</v>
      </c>
      <c r="F616" s="33">
        <v>103</v>
      </c>
      <c r="G616" s="33">
        <v>87</v>
      </c>
      <c r="I616" s="33">
        <f t="shared" si="26"/>
        <v>-16</v>
      </c>
      <c r="J616" s="47">
        <f t="shared" si="27"/>
        <v>-0.1553398058252427</v>
      </c>
    </row>
    <row r="617" spans="1:10" ht="25.5" x14ac:dyDescent="0.2">
      <c r="A617" s="338"/>
      <c r="B617" s="338"/>
      <c r="C617" s="329"/>
      <c r="D617" s="338"/>
      <c r="E617" s="32" t="s">
        <v>209</v>
      </c>
      <c r="F617" s="33">
        <v>9</v>
      </c>
      <c r="G617" s="33">
        <v>6</v>
      </c>
      <c r="I617" s="33">
        <f t="shared" si="26"/>
        <v>-3</v>
      </c>
      <c r="J617" s="47">
        <f t="shared" si="27"/>
        <v>-0.33333333333333331</v>
      </c>
    </row>
    <row r="618" spans="1:10" ht="12.75" x14ac:dyDescent="0.2">
      <c r="A618" s="338"/>
      <c r="B618" s="338"/>
      <c r="C618" s="329"/>
      <c r="D618" s="338"/>
      <c r="E618" s="32" t="s">
        <v>154</v>
      </c>
      <c r="F618" s="33">
        <v>208</v>
      </c>
      <c r="G618" s="33">
        <v>191</v>
      </c>
      <c r="I618" s="33">
        <f t="shared" si="26"/>
        <v>-17</v>
      </c>
      <c r="J618" s="47">
        <f t="shared" si="27"/>
        <v>-8.1730769230769232E-2</v>
      </c>
    </row>
    <row r="619" spans="1:10" ht="12.75" x14ac:dyDescent="0.2">
      <c r="A619" s="338"/>
      <c r="B619" s="338"/>
      <c r="C619" s="329"/>
      <c r="D619" s="338"/>
      <c r="E619" s="32" t="s">
        <v>155</v>
      </c>
      <c r="F619" s="33">
        <v>215</v>
      </c>
      <c r="G619" s="33">
        <v>214</v>
      </c>
      <c r="I619" s="33">
        <f t="shared" si="26"/>
        <v>-1</v>
      </c>
      <c r="J619" s="47">
        <f t="shared" si="27"/>
        <v>-4.6511627906976744E-3</v>
      </c>
    </row>
    <row r="620" spans="1:10" ht="12.75" x14ac:dyDescent="0.2">
      <c r="A620" s="338"/>
      <c r="B620" s="338"/>
      <c r="C620" s="329"/>
      <c r="D620" s="338"/>
      <c r="E620" s="32" t="s">
        <v>17</v>
      </c>
      <c r="F620" s="33">
        <v>307</v>
      </c>
      <c r="G620" s="33">
        <v>336</v>
      </c>
      <c r="I620" s="33">
        <f t="shared" si="26"/>
        <v>29</v>
      </c>
      <c r="J620" s="47">
        <f t="shared" si="27"/>
        <v>9.4462540716612378E-2</v>
      </c>
    </row>
    <row r="621" spans="1:10" ht="12.75" x14ac:dyDescent="0.2">
      <c r="A621" s="338"/>
      <c r="B621" s="339"/>
      <c r="C621" s="330"/>
      <c r="D621" s="339"/>
      <c r="E621" s="32" t="s">
        <v>83</v>
      </c>
      <c r="F621" s="33">
        <v>44</v>
      </c>
      <c r="G621" s="33">
        <v>38</v>
      </c>
      <c r="I621" s="33">
        <f t="shared" si="26"/>
        <v>-6</v>
      </c>
      <c r="J621" s="47">
        <f t="shared" si="27"/>
        <v>-0.13636363636363635</v>
      </c>
    </row>
    <row r="622" spans="1:10" ht="12.75" x14ac:dyDescent="0.2">
      <c r="A622" s="338"/>
      <c r="B622" s="334" t="s">
        <v>104</v>
      </c>
      <c r="C622" s="335"/>
      <c r="D622" s="335"/>
      <c r="E622" s="336"/>
      <c r="F622" s="43">
        <v>899</v>
      </c>
      <c r="G622" s="43">
        <v>890</v>
      </c>
      <c r="I622" s="43">
        <f t="shared" si="26"/>
        <v>-9</v>
      </c>
      <c r="J622" s="48">
        <f t="shared" si="27"/>
        <v>-1.0011123470522803E-2</v>
      </c>
    </row>
    <row r="623" spans="1:10" ht="12.75" x14ac:dyDescent="0.2">
      <c r="A623" s="338"/>
      <c r="B623" s="337" t="s">
        <v>263</v>
      </c>
      <c r="C623" s="328">
        <v>1</v>
      </c>
      <c r="D623" s="45">
        <v>2</v>
      </c>
      <c r="E623" s="32" t="s">
        <v>41</v>
      </c>
      <c r="F623" s="33">
        <v>10</v>
      </c>
      <c r="G623" s="33">
        <v>14</v>
      </c>
      <c r="I623" s="33">
        <f t="shared" si="26"/>
        <v>4</v>
      </c>
      <c r="J623" s="47">
        <f t="shared" si="27"/>
        <v>0.4</v>
      </c>
    </row>
    <row r="624" spans="1:10" ht="25.5" x14ac:dyDescent="0.2">
      <c r="A624" s="338"/>
      <c r="B624" s="338"/>
      <c r="C624" s="330"/>
      <c r="D624" s="41"/>
      <c r="E624" s="32" t="s">
        <v>133</v>
      </c>
      <c r="F624" s="33">
        <v>10</v>
      </c>
      <c r="G624" s="33">
        <v>4</v>
      </c>
      <c r="I624" s="33">
        <f t="shared" si="26"/>
        <v>-6</v>
      </c>
      <c r="J624" s="47">
        <f t="shared" si="27"/>
        <v>-0.6</v>
      </c>
    </row>
    <row r="625" spans="1:10" ht="11.25" customHeight="1" x14ac:dyDescent="0.2">
      <c r="A625" s="338"/>
      <c r="B625" s="338"/>
      <c r="C625" s="328">
        <v>2</v>
      </c>
      <c r="D625" s="42">
        <v>2</v>
      </c>
      <c r="E625" s="32" t="s">
        <v>42</v>
      </c>
      <c r="F625" s="33">
        <v>5</v>
      </c>
      <c r="G625" s="33">
        <v>9</v>
      </c>
      <c r="I625" s="33">
        <f t="shared" si="26"/>
        <v>4</v>
      </c>
      <c r="J625" s="47">
        <f t="shared" si="27"/>
        <v>0.8</v>
      </c>
    </row>
    <row r="626" spans="1:10" ht="11.25" customHeight="1" x14ac:dyDescent="0.2">
      <c r="A626" s="338"/>
      <c r="B626" s="339"/>
      <c r="C626" s="330"/>
      <c r="D626" s="42"/>
      <c r="E626" s="32" t="s">
        <v>143</v>
      </c>
      <c r="F626" s="33">
        <v>10</v>
      </c>
      <c r="G626" s="33">
        <v>13</v>
      </c>
      <c r="I626" s="33">
        <f t="shared" si="26"/>
        <v>3</v>
      </c>
      <c r="J626" s="47">
        <f t="shared" si="27"/>
        <v>0.3</v>
      </c>
    </row>
    <row r="627" spans="1:10" ht="12.75" x14ac:dyDescent="0.2">
      <c r="A627" s="338"/>
      <c r="B627" s="334" t="s">
        <v>266</v>
      </c>
      <c r="C627" s="335"/>
      <c r="D627" s="335"/>
      <c r="E627" s="336"/>
      <c r="F627" s="43">
        <v>35</v>
      </c>
      <c r="G627" s="43">
        <v>40</v>
      </c>
      <c r="I627" s="43">
        <f t="shared" si="26"/>
        <v>5</v>
      </c>
      <c r="J627" s="48">
        <f t="shared" si="27"/>
        <v>0.14285714285714285</v>
      </c>
    </row>
    <row r="628" spans="1:10" ht="12.75" x14ac:dyDescent="0.2">
      <c r="A628" s="338"/>
      <c r="B628" s="337" t="s">
        <v>267</v>
      </c>
      <c r="C628" s="328">
        <v>1</v>
      </c>
      <c r="D628" s="45">
        <v>2</v>
      </c>
      <c r="E628" s="32" t="s">
        <v>126</v>
      </c>
      <c r="F628" s="33">
        <v>129</v>
      </c>
      <c r="G628" s="33">
        <v>152</v>
      </c>
      <c r="I628" s="33">
        <f t="shared" si="26"/>
        <v>23</v>
      </c>
      <c r="J628" s="47">
        <f t="shared" si="27"/>
        <v>0.17829457364341086</v>
      </c>
    </row>
    <row r="629" spans="1:10" ht="12.75" x14ac:dyDescent="0.2">
      <c r="A629" s="338"/>
      <c r="B629" s="338"/>
      <c r="C629" s="329"/>
      <c r="D629" s="41"/>
      <c r="E629" s="32" t="s">
        <v>157</v>
      </c>
      <c r="F629" s="33">
        <v>35</v>
      </c>
      <c r="G629" s="33">
        <v>33</v>
      </c>
      <c r="I629" s="33">
        <f t="shared" si="26"/>
        <v>-2</v>
      </c>
      <c r="J629" s="47">
        <f t="shared" si="27"/>
        <v>-5.7142857142857141E-2</v>
      </c>
    </row>
    <row r="630" spans="1:10" ht="12.75" x14ac:dyDescent="0.2">
      <c r="A630" s="338"/>
      <c r="B630" s="338"/>
      <c r="C630" s="329"/>
      <c r="D630" s="41"/>
      <c r="E630" s="32" t="s">
        <v>128</v>
      </c>
      <c r="F630" s="33">
        <v>101</v>
      </c>
      <c r="G630" s="33">
        <v>129</v>
      </c>
      <c r="I630" s="33">
        <f t="shared" si="26"/>
        <v>28</v>
      </c>
      <c r="J630" s="47">
        <f t="shared" si="27"/>
        <v>0.27722772277227725</v>
      </c>
    </row>
    <row r="631" spans="1:10" ht="12.75" x14ac:dyDescent="0.2">
      <c r="A631" s="338"/>
      <c r="B631" s="338"/>
      <c r="C631" s="329"/>
      <c r="D631" s="41"/>
      <c r="E631" s="32" t="s">
        <v>134</v>
      </c>
      <c r="F631" s="33">
        <v>8</v>
      </c>
      <c r="G631" s="33">
        <v>12</v>
      </c>
      <c r="I631" s="33">
        <f t="shared" si="26"/>
        <v>4</v>
      </c>
      <c r="J631" s="47">
        <f t="shared" si="27"/>
        <v>0.5</v>
      </c>
    </row>
    <row r="632" spans="1:10" ht="12.75" x14ac:dyDescent="0.2">
      <c r="A632" s="338"/>
      <c r="B632" s="338"/>
      <c r="C632" s="329"/>
      <c r="D632" s="41"/>
      <c r="E632" s="32" t="s">
        <v>129</v>
      </c>
      <c r="F632" s="33">
        <v>345</v>
      </c>
      <c r="G632" s="33">
        <v>365</v>
      </c>
      <c r="I632" s="33">
        <f t="shared" si="26"/>
        <v>20</v>
      </c>
      <c r="J632" s="47">
        <f t="shared" si="27"/>
        <v>5.7971014492753624E-2</v>
      </c>
    </row>
    <row r="633" spans="1:10" ht="12.75" x14ac:dyDescent="0.2">
      <c r="A633" s="338"/>
      <c r="B633" s="338"/>
      <c r="C633" s="330"/>
      <c r="D633" s="41"/>
      <c r="E633" s="32" t="s">
        <v>158</v>
      </c>
      <c r="F633" s="33">
        <v>14</v>
      </c>
      <c r="G633" s="33">
        <v>12</v>
      </c>
      <c r="I633" s="33">
        <f t="shared" si="26"/>
        <v>-2</v>
      </c>
      <c r="J633" s="47">
        <f t="shared" si="27"/>
        <v>-0.14285714285714285</v>
      </c>
    </row>
    <row r="634" spans="1:10" ht="11.25" customHeight="1" x14ac:dyDescent="0.2">
      <c r="A634" s="338"/>
      <c r="B634" s="338"/>
      <c r="C634" s="328">
        <v>2</v>
      </c>
      <c r="D634" s="42">
        <v>2</v>
      </c>
      <c r="E634" s="32" t="s">
        <v>135</v>
      </c>
      <c r="F634" s="33">
        <v>129</v>
      </c>
      <c r="G634" s="33">
        <v>123</v>
      </c>
      <c r="I634" s="33">
        <f t="shared" si="26"/>
        <v>-6</v>
      </c>
      <c r="J634" s="47">
        <f t="shared" si="27"/>
        <v>-4.6511627906976744E-2</v>
      </c>
    </row>
    <row r="635" spans="1:10" ht="11.25" customHeight="1" x14ac:dyDescent="0.2">
      <c r="A635" s="338"/>
      <c r="B635" s="338"/>
      <c r="C635" s="329"/>
      <c r="D635" s="42"/>
      <c r="E635" s="32" t="s">
        <v>160</v>
      </c>
      <c r="F635" s="33">
        <v>12</v>
      </c>
      <c r="G635" s="33">
        <v>9</v>
      </c>
      <c r="I635" s="33">
        <f t="shared" si="26"/>
        <v>-3</v>
      </c>
      <c r="J635" s="47">
        <f t="shared" si="27"/>
        <v>-0.25</v>
      </c>
    </row>
    <row r="636" spans="1:10" ht="11.25" customHeight="1" x14ac:dyDescent="0.2">
      <c r="A636" s="338"/>
      <c r="B636" s="338"/>
      <c r="C636" s="329"/>
      <c r="D636" s="42"/>
      <c r="E636" s="32" t="s">
        <v>137</v>
      </c>
      <c r="F636" s="33">
        <v>114</v>
      </c>
      <c r="G636" s="33">
        <v>90</v>
      </c>
      <c r="I636" s="33">
        <f t="shared" si="26"/>
        <v>-24</v>
      </c>
      <c r="J636" s="47">
        <f t="shared" si="27"/>
        <v>-0.21052631578947367</v>
      </c>
    </row>
    <row r="637" spans="1:10" ht="11.25" customHeight="1" x14ac:dyDescent="0.2">
      <c r="A637" s="338"/>
      <c r="B637" s="338"/>
      <c r="C637" s="329"/>
      <c r="D637" s="42"/>
      <c r="E637" s="32" t="s">
        <v>162</v>
      </c>
      <c r="F637" s="33">
        <v>3</v>
      </c>
      <c r="G637" s="33">
        <v>4</v>
      </c>
      <c r="I637" s="33">
        <f t="shared" si="26"/>
        <v>1</v>
      </c>
      <c r="J637" s="47">
        <f t="shared" si="27"/>
        <v>0.33333333333333331</v>
      </c>
    </row>
    <row r="638" spans="1:10" ht="11.25" customHeight="1" x14ac:dyDescent="0.2">
      <c r="A638" s="338"/>
      <c r="B638" s="338"/>
      <c r="C638" s="329"/>
      <c r="D638" s="42"/>
      <c r="E638" s="32" t="s">
        <v>138</v>
      </c>
      <c r="F638" s="33">
        <v>240</v>
      </c>
      <c r="G638" s="33">
        <v>272</v>
      </c>
      <c r="I638" s="33">
        <f t="shared" si="26"/>
        <v>32</v>
      </c>
      <c r="J638" s="47">
        <f t="shared" si="27"/>
        <v>0.13333333333333333</v>
      </c>
    </row>
    <row r="639" spans="1:10" ht="11.25" customHeight="1" x14ac:dyDescent="0.2">
      <c r="A639" s="338"/>
      <c r="B639" s="339"/>
      <c r="C639" s="330"/>
      <c r="D639" s="42"/>
      <c r="E639" s="32" t="s">
        <v>161</v>
      </c>
      <c r="F639" s="33">
        <v>11</v>
      </c>
      <c r="G639" s="33">
        <v>6</v>
      </c>
      <c r="I639" s="33">
        <f t="shared" si="26"/>
        <v>-5</v>
      </c>
      <c r="J639" s="47">
        <f t="shared" si="27"/>
        <v>-0.45454545454545453</v>
      </c>
    </row>
    <row r="640" spans="1:10" ht="12.75" x14ac:dyDescent="0.2">
      <c r="A640" s="338"/>
      <c r="B640" s="334" t="s">
        <v>268</v>
      </c>
      <c r="C640" s="335"/>
      <c r="D640" s="335"/>
      <c r="E640" s="336"/>
      <c r="F640" s="43">
        <v>1141</v>
      </c>
      <c r="G640" s="43">
        <v>1207</v>
      </c>
      <c r="I640" s="43">
        <f t="shared" si="26"/>
        <v>66</v>
      </c>
      <c r="J640" s="48">
        <f t="shared" si="27"/>
        <v>5.7843996494303246E-2</v>
      </c>
    </row>
    <row r="641" spans="1:10" ht="12.75" x14ac:dyDescent="0.2">
      <c r="A641" s="338"/>
      <c r="B641" s="337" t="s">
        <v>6</v>
      </c>
      <c r="C641" s="328">
        <v>1</v>
      </c>
      <c r="D641" s="45">
        <v>2</v>
      </c>
      <c r="E641" s="32" t="s">
        <v>269</v>
      </c>
      <c r="F641" s="33"/>
      <c r="G641" s="33">
        <v>44</v>
      </c>
      <c r="I641" s="33">
        <f t="shared" si="26"/>
        <v>44</v>
      </c>
      <c r="J641" s="47" t="e">
        <f t="shared" si="27"/>
        <v>#DIV/0!</v>
      </c>
    </row>
    <row r="642" spans="1:10" ht="12.75" x14ac:dyDescent="0.2">
      <c r="A642" s="338"/>
      <c r="B642" s="338"/>
      <c r="C642" s="329"/>
      <c r="D642" s="41"/>
      <c r="E642" s="32" t="s">
        <v>28</v>
      </c>
      <c r="F642" s="33">
        <v>41</v>
      </c>
      <c r="G642" s="33">
        <v>47</v>
      </c>
      <c r="I642" s="33">
        <f t="shared" si="26"/>
        <v>6</v>
      </c>
      <c r="J642" s="47">
        <f t="shared" si="27"/>
        <v>0.14634146341463414</v>
      </c>
    </row>
    <row r="643" spans="1:10" ht="12.75" x14ac:dyDescent="0.2">
      <c r="A643" s="338"/>
      <c r="B643" s="338"/>
      <c r="C643" s="329"/>
      <c r="D643" s="41"/>
      <c r="E643" s="32" t="s">
        <v>60</v>
      </c>
      <c r="F643" s="33">
        <v>130</v>
      </c>
      <c r="G643" s="33">
        <v>109</v>
      </c>
      <c r="I643" s="33">
        <f t="shared" si="26"/>
        <v>-21</v>
      </c>
      <c r="J643" s="47">
        <f t="shared" si="27"/>
        <v>-0.16153846153846155</v>
      </c>
    </row>
    <row r="644" spans="1:10" ht="12.75" x14ac:dyDescent="0.2">
      <c r="A644" s="338"/>
      <c r="B644" s="338"/>
      <c r="C644" s="329"/>
      <c r="D644" s="41"/>
      <c r="E644" s="32" t="s">
        <v>92</v>
      </c>
      <c r="F644" s="33">
        <v>38</v>
      </c>
      <c r="G644" s="33">
        <v>32</v>
      </c>
      <c r="I644" s="33">
        <f t="shared" si="26"/>
        <v>-6</v>
      </c>
      <c r="J644" s="47">
        <f t="shared" si="27"/>
        <v>-0.15789473684210525</v>
      </c>
    </row>
    <row r="645" spans="1:10" ht="12.75" x14ac:dyDescent="0.2">
      <c r="A645" s="338"/>
      <c r="B645" s="338"/>
      <c r="C645" s="329"/>
      <c r="D645" s="41"/>
      <c r="E645" s="32" t="s">
        <v>73</v>
      </c>
      <c r="F645" s="33">
        <v>45</v>
      </c>
      <c r="G645" s="33"/>
      <c r="I645" s="33">
        <f t="shared" si="26"/>
        <v>-45</v>
      </c>
      <c r="J645" s="47">
        <f t="shared" si="27"/>
        <v>-1</v>
      </c>
    </row>
    <row r="646" spans="1:10" ht="12.75" x14ac:dyDescent="0.2">
      <c r="A646" s="338"/>
      <c r="B646" s="338"/>
      <c r="C646" s="329"/>
      <c r="D646" s="41"/>
      <c r="E646" s="32" t="s">
        <v>163</v>
      </c>
      <c r="F646" s="33">
        <v>7</v>
      </c>
      <c r="G646" s="33"/>
      <c r="I646" s="33">
        <f t="shared" si="26"/>
        <v>-7</v>
      </c>
      <c r="J646" s="47">
        <f t="shared" si="27"/>
        <v>-1</v>
      </c>
    </row>
    <row r="647" spans="1:10" ht="12.75" x14ac:dyDescent="0.2">
      <c r="A647" s="338"/>
      <c r="B647" s="338"/>
      <c r="C647" s="329"/>
      <c r="D647" s="41"/>
      <c r="E647" s="32" t="s">
        <v>183</v>
      </c>
      <c r="F647" s="33">
        <v>20</v>
      </c>
      <c r="G647" s="33">
        <v>18</v>
      </c>
      <c r="I647" s="33">
        <f t="shared" si="26"/>
        <v>-2</v>
      </c>
      <c r="J647" s="47">
        <f t="shared" si="27"/>
        <v>-0.1</v>
      </c>
    </row>
    <row r="648" spans="1:10" ht="12.75" x14ac:dyDescent="0.2">
      <c r="A648" s="338"/>
      <c r="B648" s="338"/>
      <c r="C648" s="329"/>
      <c r="D648" s="41"/>
      <c r="E648" s="32" t="s">
        <v>78</v>
      </c>
      <c r="F648" s="33">
        <v>28</v>
      </c>
      <c r="G648" s="33">
        <v>32</v>
      </c>
      <c r="I648" s="33">
        <f t="shared" si="26"/>
        <v>4</v>
      </c>
      <c r="J648" s="47">
        <f t="shared" si="27"/>
        <v>0.14285714285714285</v>
      </c>
    </row>
    <row r="649" spans="1:10" ht="12.75" x14ac:dyDescent="0.2">
      <c r="A649" s="338"/>
      <c r="B649" s="338"/>
      <c r="C649" s="329"/>
      <c r="D649" s="41"/>
      <c r="E649" s="32" t="s">
        <v>16</v>
      </c>
      <c r="F649" s="33">
        <v>50</v>
      </c>
      <c r="G649" s="33">
        <v>56</v>
      </c>
      <c r="I649" s="33">
        <f t="shared" si="26"/>
        <v>6</v>
      </c>
      <c r="J649" s="47">
        <f t="shared" si="27"/>
        <v>0.12</v>
      </c>
    </row>
    <row r="650" spans="1:10" ht="12.75" x14ac:dyDescent="0.2">
      <c r="A650" s="338"/>
      <c r="B650" s="338"/>
      <c r="C650" s="329"/>
      <c r="D650" s="41"/>
      <c r="E650" s="32" t="s">
        <v>61</v>
      </c>
      <c r="F650" s="33">
        <v>8</v>
      </c>
      <c r="G650" s="33">
        <v>16</v>
      </c>
      <c r="I650" s="33">
        <f t="shared" si="26"/>
        <v>8</v>
      </c>
      <c r="J650" s="47">
        <f t="shared" si="27"/>
        <v>1</v>
      </c>
    </row>
    <row r="651" spans="1:10" ht="12.75" x14ac:dyDescent="0.2">
      <c r="A651" s="338"/>
      <c r="B651" s="338"/>
      <c r="C651" s="329"/>
      <c r="D651" s="41"/>
      <c r="E651" s="32" t="s">
        <v>219</v>
      </c>
      <c r="F651" s="33">
        <v>299</v>
      </c>
      <c r="G651" s="33">
        <v>313</v>
      </c>
      <c r="I651" s="33">
        <f t="shared" si="26"/>
        <v>14</v>
      </c>
      <c r="J651" s="47">
        <f t="shared" si="27"/>
        <v>4.6822742474916385E-2</v>
      </c>
    </row>
    <row r="652" spans="1:10" ht="12.75" x14ac:dyDescent="0.2">
      <c r="A652" s="338"/>
      <c r="B652" s="338"/>
      <c r="C652" s="329"/>
      <c r="D652" s="41"/>
      <c r="E652" s="32" t="s">
        <v>220</v>
      </c>
      <c r="F652" s="33">
        <v>76</v>
      </c>
      <c r="G652" s="33">
        <v>77</v>
      </c>
      <c r="I652" s="33">
        <f t="shared" si="26"/>
        <v>1</v>
      </c>
      <c r="J652" s="47">
        <f t="shared" si="27"/>
        <v>1.3157894736842105E-2</v>
      </c>
    </row>
    <row r="653" spans="1:10" ht="12.75" x14ac:dyDescent="0.2">
      <c r="A653" s="338"/>
      <c r="B653" s="338"/>
      <c r="C653" s="329"/>
      <c r="D653" s="41"/>
      <c r="E653" s="32" t="s">
        <v>221</v>
      </c>
      <c r="F653" s="33">
        <v>7</v>
      </c>
      <c r="G653" s="33">
        <v>6</v>
      </c>
      <c r="I653" s="33">
        <f t="shared" si="26"/>
        <v>-1</v>
      </c>
      <c r="J653" s="47">
        <f t="shared" si="27"/>
        <v>-0.14285714285714285</v>
      </c>
    </row>
    <row r="654" spans="1:10" ht="12.75" x14ac:dyDescent="0.2">
      <c r="A654" s="338"/>
      <c r="B654" s="338"/>
      <c r="C654" s="329"/>
      <c r="D654" s="41"/>
      <c r="E654" s="32" t="s">
        <v>222</v>
      </c>
      <c r="F654" s="33">
        <v>4</v>
      </c>
      <c r="G654" s="33">
        <v>11</v>
      </c>
      <c r="I654" s="33">
        <f t="shared" si="26"/>
        <v>7</v>
      </c>
      <c r="J654" s="47">
        <f t="shared" si="27"/>
        <v>1.75</v>
      </c>
    </row>
    <row r="655" spans="1:10" ht="12.75" x14ac:dyDescent="0.2">
      <c r="A655" s="338"/>
      <c r="B655" s="338"/>
      <c r="C655" s="329"/>
      <c r="D655" s="41"/>
      <c r="E655" s="32" t="s">
        <v>22</v>
      </c>
      <c r="F655" s="33">
        <v>20</v>
      </c>
      <c r="G655" s="33">
        <v>15</v>
      </c>
      <c r="I655" s="33">
        <f t="shared" si="26"/>
        <v>-5</v>
      </c>
      <c r="J655" s="47">
        <f t="shared" si="27"/>
        <v>-0.25</v>
      </c>
    </row>
    <row r="656" spans="1:10" ht="12.75" x14ac:dyDescent="0.2">
      <c r="A656" s="338"/>
      <c r="B656" s="338"/>
      <c r="C656" s="330"/>
      <c r="D656" s="41"/>
      <c r="E656" s="32" t="s">
        <v>95</v>
      </c>
      <c r="F656" s="33">
        <v>37</v>
      </c>
      <c r="G656" s="33">
        <v>42</v>
      </c>
      <c r="I656" s="33">
        <f t="shared" si="26"/>
        <v>5</v>
      </c>
      <c r="J656" s="47">
        <f t="shared" si="27"/>
        <v>0.13513513513513514</v>
      </c>
    </row>
    <row r="657" spans="1:10" ht="11.25" customHeight="1" x14ac:dyDescent="0.2">
      <c r="A657" s="338"/>
      <c r="B657" s="338"/>
      <c r="C657" s="328">
        <v>2</v>
      </c>
      <c r="D657" s="42">
        <v>2</v>
      </c>
      <c r="E657" s="32" t="s">
        <v>29</v>
      </c>
      <c r="F657" s="33">
        <v>51</v>
      </c>
      <c r="G657" s="33">
        <v>37</v>
      </c>
      <c r="I657" s="33">
        <f t="shared" si="26"/>
        <v>-14</v>
      </c>
      <c r="J657" s="47">
        <f t="shared" si="27"/>
        <v>-0.27450980392156865</v>
      </c>
    </row>
    <row r="658" spans="1:10" ht="11.25" customHeight="1" x14ac:dyDescent="0.2">
      <c r="A658" s="338"/>
      <c r="B658" s="338"/>
      <c r="C658" s="329"/>
      <c r="D658" s="42"/>
      <c r="E658" s="32" t="s">
        <v>74</v>
      </c>
      <c r="F658" s="33">
        <v>102</v>
      </c>
      <c r="G658" s="33">
        <v>114</v>
      </c>
      <c r="I658" s="33">
        <f t="shared" si="26"/>
        <v>12</v>
      </c>
      <c r="J658" s="47">
        <f t="shared" si="27"/>
        <v>0.11764705882352941</v>
      </c>
    </row>
    <row r="659" spans="1:10" ht="11.25" customHeight="1" x14ac:dyDescent="0.2">
      <c r="A659" s="338"/>
      <c r="B659" s="338"/>
      <c r="C659" s="329"/>
      <c r="D659" s="42"/>
      <c r="E659" s="32" t="s">
        <v>114</v>
      </c>
      <c r="F659" s="33">
        <v>23</v>
      </c>
      <c r="G659" s="33">
        <v>23</v>
      </c>
      <c r="I659" s="33">
        <f t="shared" si="26"/>
        <v>0</v>
      </c>
      <c r="J659" s="47">
        <f t="shared" si="27"/>
        <v>0</v>
      </c>
    </row>
    <row r="660" spans="1:10" ht="11.25" customHeight="1" x14ac:dyDescent="0.2">
      <c r="A660" s="338"/>
      <c r="B660" s="338"/>
      <c r="C660" s="329"/>
      <c r="D660" s="42"/>
      <c r="E660" s="32" t="s">
        <v>90</v>
      </c>
      <c r="F660" s="33">
        <v>39</v>
      </c>
      <c r="G660" s="33">
        <v>45</v>
      </c>
      <c r="I660" s="33">
        <f t="shared" si="26"/>
        <v>6</v>
      </c>
      <c r="J660" s="47">
        <f t="shared" si="27"/>
        <v>0.15384615384615385</v>
      </c>
    </row>
    <row r="661" spans="1:10" ht="11.25" customHeight="1" x14ac:dyDescent="0.2">
      <c r="A661" s="338"/>
      <c r="B661" s="338"/>
      <c r="C661" s="329"/>
      <c r="D661" s="42"/>
      <c r="E661" s="32" t="s">
        <v>165</v>
      </c>
      <c r="F661" s="33"/>
      <c r="G661" s="33">
        <v>3</v>
      </c>
      <c r="I661" s="33">
        <f t="shared" si="26"/>
        <v>3</v>
      </c>
      <c r="J661" s="47" t="e">
        <f t="shared" si="27"/>
        <v>#DIV/0!</v>
      </c>
    </row>
    <row r="662" spans="1:10" ht="11.25" customHeight="1" x14ac:dyDescent="0.2">
      <c r="A662" s="338"/>
      <c r="B662" s="338"/>
      <c r="C662" s="329"/>
      <c r="D662" s="42"/>
      <c r="E662" s="32" t="s">
        <v>224</v>
      </c>
      <c r="F662" s="33">
        <v>25</v>
      </c>
      <c r="G662" s="33">
        <v>17</v>
      </c>
      <c r="I662" s="33">
        <f t="shared" si="26"/>
        <v>-8</v>
      </c>
      <c r="J662" s="47">
        <f t="shared" si="27"/>
        <v>-0.32</v>
      </c>
    </row>
    <row r="663" spans="1:10" ht="11.25" customHeight="1" x14ac:dyDescent="0.2">
      <c r="A663" s="338"/>
      <c r="B663" s="338"/>
      <c r="C663" s="329"/>
      <c r="D663" s="42"/>
      <c r="E663" s="32" t="s">
        <v>93</v>
      </c>
      <c r="F663" s="33">
        <v>25</v>
      </c>
      <c r="G663" s="33">
        <v>23</v>
      </c>
      <c r="I663" s="33">
        <f t="shared" si="26"/>
        <v>-2</v>
      </c>
      <c r="J663" s="47">
        <f t="shared" si="27"/>
        <v>-0.08</v>
      </c>
    </row>
    <row r="664" spans="1:10" ht="11.25" customHeight="1" x14ac:dyDescent="0.2">
      <c r="A664" s="338"/>
      <c r="B664" s="338"/>
      <c r="C664" s="329"/>
      <c r="D664" s="42"/>
      <c r="E664" s="32" t="s">
        <v>18</v>
      </c>
      <c r="F664" s="33">
        <v>36</v>
      </c>
      <c r="G664" s="33">
        <v>47</v>
      </c>
      <c r="I664" s="33">
        <f t="shared" si="26"/>
        <v>11</v>
      </c>
      <c r="J664" s="47">
        <f t="shared" si="27"/>
        <v>0.30555555555555558</v>
      </c>
    </row>
    <row r="665" spans="1:10" ht="11.25" customHeight="1" x14ac:dyDescent="0.2">
      <c r="A665" s="338"/>
      <c r="B665" s="338"/>
      <c r="C665" s="329"/>
      <c r="D665" s="42"/>
      <c r="E665" s="32" t="s">
        <v>75</v>
      </c>
      <c r="F665" s="33">
        <v>16</v>
      </c>
      <c r="G665" s="33">
        <v>9</v>
      </c>
      <c r="I665" s="33">
        <f t="shared" si="26"/>
        <v>-7</v>
      </c>
      <c r="J665" s="47">
        <f t="shared" si="27"/>
        <v>-0.4375</v>
      </c>
    </row>
    <row r="666" spans="1:10" ht="11.25" customHeight="1" x14ac:dyDescent="0.2">
      <c r="A666" s="338"/>
      <c r="B666" s="338"/>
      <c r="C666" s="329"/>
      <c r="D666" s="42"/>
      <c r="E666" s="32" t="s">
        <v>274</v>
      </c>
      <c r="F666" s="33"/>
      <c r="G666" s="33">
        <v>267</v>
      </c>
      <c r="I666" s="33">
        <f t="shared" si="26"/>
        <v>267</v>
      </c>
      <c r="J666" s="47" t="e">
        <f t="shared" si="27"/>
        <v>#DIV/0!</v>
      </c>
    </row>
    <row r="667" spans="1:10" ht="11.25" customHeight="1" x14ac:dyDescent="0.2">
      <c r="A667" s="338"/>
      <c r="B667" s="338"/>
      <c r="C667" s="329"/>
      <c r="D667" s="42"/>
      <c r="E667" s="32" t="s">
        <v>115</v>
      </c>
      <c r="F667" s="33">
        <v>277</v>
      </c>
      <c r="G667" s="33"/>
      <c r="I667" s="33">
        <f t="shared" si="26"/>
        <v>-277</v>
      </c>
      <c r="J667" s="47">
        <f t="shared" si="27"/>
        <v>-1</v>
      </c>
    </row>
    <row r="668" spans="1:10" ht="11.25" customHeight="1" x14ac:dyDescent="0.2">
      <c r="A668" s="338"/>
      <c r="B668" s="338"/>
      <c r="C668" s="329"/>
      <c r="D668" s="42"/>
      <c r="E668" s="32" t="s">
        <v>229</v>
      </c>
      <c r="F668" s="33">
        <v>65</v>
      </c>
      <c r="G668" s="33">
        <v>67</v>
      </c>
      <c r="I668" s="33">
        <f t="shared" si="26"/>
        <v>2</v>
      </c>
      <c r="J668" s="47">
        <f t="shared" si="27"/>
        <v>3.0769230769230771E-2</v>
      </c>
    </row>
    <row r="669" spans="1:10" ht="11.25" customHeight="1" x14ac:dyDescent="0.2">
      <c r="A669" s="338"/>
      <c r="B669" s="338"/>
      <c r="C669" s="329"/>
      <c r="D669" s="42"/>
      <c r="E669" s="32" t="s">
        <v>230</v>
      </c>
      <c r="F669" s="33">
        <v>10</v>
      </c>
      <c r="G669" s="33">
        <v>6</v>
      </c>
      <c r="I669" s="33">
        <f t="shared" si="26"/>
        <v>-4</v>
      </c>
      <c r="J669" s="47">
        <f t="shared" si="27"/>
        <v>-0.4</v>
      </c>
    </row>
    <row r="670" spans="1:10" ht="12.75" x14ac:dyDescent="0.2">
      <c r="A670" s="338"/>
      <c r="B670" s="338"/>
      <c r="C670" s="329"/>
      <c r="D670" s="42"/>
      <c r="E670" s="32" t="s">
        <v>275</v>
      </c>
      <c r="F670" s="33"/>
      <c r="G670" s="33">
        <v>1</v>
      </c>
      <c r="I670" s="33">
        <f t="shared" ref="I670:I696" si="28">G670-F670</f>
        <v>1</v>
      </c>
      <c r="J670" s="47" t="e">
        <f t="shared" ref="J670:J696" si="29">I670/F670</f>
        <v>#DIV/0!</v>
      </c>
    </row>
    <row r="671" spans="1:10" ht="12.75" x14ac:dyDescent="0.2">
      <c r="A671" s="338"/>
      <c r="B671" s="338"/>
      <c r="C671" s="329"/>
      <c r="D671" s="42"/>
      <c r="E671" s="32" t="s">
        <v>25</v>
      </c>
      <c r="F671" s="33">
        <v>14</v>
      </c>
      <c r="G671" s="33">
        <v>18</v>
      </c>
      <c r="I671" s="33">
        <f t="shared" si="28"/>
        <v>4</v>
      </c>
      <c r="J671" s="47">
        <f t="shared" si="29"/>
        <v>0.2857142857142857</v>
      </c>
    </row>
    <row r="672" spans="1:10" ht="12.75" x14ac:dyDescent="0.2">
      <c r="A672" s="338"/>
      <c r="B672" s="339"/>
      <c r="C672" s="330"/>
      <c r="D672" s="42"/>
      <c r="E672" s="32" t="s">
        <v>116</v>
      </c>
      <c r="F672" s="33">
        <v>29</v>
      </c>
      <c r="G672" s="33">
        <v>35</v>
      </c>
      <c r="I672" s="33">
        <f t="shared" si="28"/>
        <v>6</v>
      </c>
      <c r="J672" s="47">
        <f t="shared" si="29"/>
        <v>0.20689655172413793</v>
      </c>
    </row>
    <row r="673" spans="1:10" ht="12.75" x14ac:dyDescent="0.2">
      <c r="A673" s="339"/>
      <c r="B673" s="334" t="s">
        <v>276</v>
      </c>
      <c r="C673" s="335"/>
      <c r="D673" s="335"/>
      <c r="E673" s="336"/>
      <c r="F673" s="43">
        <v>1522</v>
      </c>
      <c r="G673" s="43">
        <v>1530</v>
      </c>
      <c r="I673" s="43">
        <f t="shared" si="28"/>
        <v>8</v>
      </c>
      <c r="J673" s="48">
        <f t="shared" si="29"/>
        <v>5.2562417871222077E-3</v>
      </c>
    </row>
    <row r="674" spans="1:10" ht="12.75" customHeight="1" x14ac:dyDescent="0.2">
      <c r="A674" s="331" t="s">
        <v>120</v>
      </c>
      <c r="B674" s="332"/>
      <c r="C674" s="332"/>
      <c r="D674" s="332"/>
      <c r="E674" s="333"/>
      <c r="F674" s="44">
        <v>3597</v>
      </c>
      <c r="G674" s="44">
        <v>3667</v>
      </c>
      <c r="I674" s="44">
        <f t="shared" si="28"/>
        <v>70</v>
      </c>
      <c r="J674" s="49">
        <f t="shared" si="29"/>
        <v>1.9460661662496524E-2</v>
      </c>
    </row>
    <row r="675" spans="1:10" ht="12.75" x14ac:dyDescent="0.2">
      <c r="A675" s="337" t="s">
        <v>40</v>
      </c>
      <c r="B675" s="337" t="s">
        <v>282</v>
      </c>
      <c r="C675" s="328">
        <v>1</v>
      </c>
      <c r="D675" s="45">
        <v>2</v>
      </c>
      <c r="E675" s="32" t="s">
        <v>242</v>
      </c>
      <c r="F675" s="33">
        <v>13</v>
      </c>
      <c r="G675" s="33">
        <v>10</v>
      </c>
      <c r="I675" s="33">
        <f t="shared" si="28"/>
        <v>-3</v>
      </c>
      <c r="J675" s="47">
        <f t="shared" si="29"/>
        <v>-0.23076923076923078</v>
      </c>
    </row>
    <row r="676" spans="1:10" ht="12.75" x14ac:dyDescent="0.2">
      <c r="A676" s="338"/>
      <c r="B676" s="338"/>
      <c r="C676" s="329"/>
      <c r="D676" s="41"/>
      <c r="E676" s="32" t="s">
        <v>30</v>
      </c>
      <c r="F676" s="33">
        <v>53</v>
      </c>
      <c r="G676" s="33">
        <v>44</v>
      </c>
      <c r="I676" s="33">
        <f t="shared" si="28"/>
        <v>-9</v>
      </c>
      <c r="J676" s="47">
        <f t="shared" si="29"/>
        <v>-0.16981132075471697</v>
      </c>
    </row>
    <row r="677" spans="1:10" ht="12.75" x14ac:dyDescent="0.2">
      <c r="A677" s="338"/>
      <c r="B677" s="338"/>
      <c r="C677" s="329"/>
      <c r="D677" s="41"/>
      <c r="E677" s="32" t="s">
        <v>86</v>
      </c>
      <c r="F677" s="33">
        <v>27</v>
      </c>
      <c r="G677" s="33">
        <v>9</v>
      </c>
      <c r="I677" s="33">
        <f t="shared" si="28"/>
        <v>-18</v>
      </c>
      <c r="J677" s="47">
        <f t="shared" si="29"/>
        <v>-0.66666666666666663</v>
      </c>
    </row>
    <row r="678" spans="1:10" ht="12.75" x14ac:dyDescent="0.2">
      <c r="A678" s="338"/>
      <c r="B678" s="338"/>
      <c r="C678" s="329"/>
      <c r="D678" s="41"/>
      <c r="E678" s="32" t="s">
        <v>38</v>
      </c>
      <c r="F678" s="33">
        <v>11</v>
      </c>
      <c r="G678" s="33">
        <v>12</v>
      </c>
      <c r="I678" s="33">
        <f t="shared" si="28"/>
        <v>1</v>
      </c>
      <c r="J678" s="47">
        <f t="shared" si="29"/>
        <v>9.0909090909090912E-2</v>
      </c>
    </row>
    <row r="679" spans="1:10" ht="12.75" x14ac:dyDescent="0.2">
      <c r="A679" s="338"/>
      <c r="B679" s="338"/>
      <c r="C679" s="329"/>
      <c r="D679" s="41"/>
      <c r="E679" s="32" t="s">
        <v>36</v>
      </c>
      <c r="F679" s="33">
        <v>22</v>
      </c>
      <c r="G679" s="33">
        <v>23</v>
      </c>
      <c r="I679" s="33">
        <f t="shared" si="28"/>
        <v>1</v>
      </c>
      <c r="J679" s="47">
        <f t="shared" si="29"/>
        <v>4.5454545454545456E-2</v>
      </c>
    </row>
    <row r="680" spans="1:10" ht="12.75" x14ac:dyDescent="0.2">
      <c r="A680" s="338"/>
      <c r="B680" s="338"/>
      <c r="C680" s="329"/>
      <c r="D680" s="41"/>
      <c r="E680" s="32" t="s">
        <v>71</v>
      </c>
      <c r="F680" s="33">
        <v>143</v>
      </c>
      <c r="G680" s="33">
        <v>123</v>
      </c>
      <c r="I680" s="33">
        <f t="shared" si="28"/>
        <v>-20</v>
      </c>
      <c r="J680" s="47">
        <f t="shared" si="29"/>
        <v>-0.13986013986013987</v>
      </c>
    </row>
    <row r="681" spans="1:10" ht="12.75" x14ac:dyDescent="0.2">
      <c r="A681" s="338"/>
      <c r="B681" s="338"/>
      <c r="C681" s="329"/>
      <c r="D681" s="41"/>
      <c r="E681" s="32" t="s">
        <v>244</v>
      </c>
      <c r="F681" s="33">
        <v>2</v>
      </c>
      <c r="G681" s="33"/>
      <c r="I681" s="33">
        <f t="shared" si="28"/>
        <v>-2</v>
      </c>
      <c r="J681" s="47">
        <f t="shared" si="29"/>
        <v>-1</v>
      </c>
    </row>
    <row r="682" spans="1:10" ht="12.75" x14ac:dyDescent="0.2">
      <c r="A682" s="338"/>
      <c r="B682" s="338"/>
      <c r="C682" s="329"/>
      <c r="D682" s="41"/>
      <c r="E682" s="32" t="s">
        <v>245</v>
      </c>
      <c r="F682" s="33">
        <v>5</v>
      </c>
      <c r="G682" s="33">
        <v>2</v>
      </c>
      <c r="I682" s="33">
        <f t="shared" si="28"/>
        <v>-3</v>
      </c>
      <c r="J682" s="47">
        <f t="shared" si="29"/>
        <v>-0.6</v>
      </c>
    </row>
    <row r="683" spans="1:10" ht="11.25" customHeight="1" x14ac:dyDescent="0.2">
      <c r="A683" s="338"/>
      <c r="B683" s="338"/>
      <c r="C683" s="330"/>
      <c r="D683" s="41"/>
      <c r="E683" s="32" t="s">
        <v>246</v>
      </c>
      <c r="F683" s="33">
        <v>7</v>
      </c>
      <c r="G683" s="33">
        <v>8</v>
      </c>
      <c r="I683" s="33">
        <f t="shared" si="28"/>
        <v>1</v>
      </c>
      <c r="J683" s="47">
        <f t="shared" si="29"/>
        <v>0.14285714285714285</v>
      </c>
    </row>
    <row r="684" spans="1:10" ht="11.25" customHeight="1" x14ac:dyDescent="0.2">
      <c r="A684" s="338"/>
      <c r="B684" s="338"/>
      <c r="C684" s="328">
        <v>2</v>
      </c>
      <c r="D684" s="42">
        <v>2</v>
      </c>
      <c r="E684" s="32" t="s">
        <v>288</v>
      </c>
      <c r="F684" s="33"/>
      <c r="G684" s="33">
        <v>9</v>
      </c>
      <c r="I684" s="33">
        <f t="shared" si="28"/>
        <v>9</v>
      </c>
      <c r="J684" s="47" t="e">
        <f t="shared" si="29"/>
        <v>#DIV/0!</v>
      </c>
    </row>
    <row r="685" spans="1:10" ht="11.25" customHeight="1" x14ac:dyDescent="0.2">
      <c r="A685" s="338"/>
      <c r="B685" s="338"/>
      <c r="C685" s="329"/>
      <c r="D685" s="42"/>
      <c r="E685" s="32" t="s">
        <v>33</v>
      </c>
      <c r="F685" s="33">
        <v>57</v>
      </c>
      <c r="G685" s="33">
        <v>40</v>
      </c>
      <c r="I685" s="33">
        <f t="shared" si="28"/>
        <v>-17</v>
      </c>
      <c r="J685" s="47">
        <f t="shared" si="29"/>
        <v>-0.2982456140350877</v>
      </c>
    </row>
    <row r="686" spans="1:10" ht="11.25" customHeight="1" x14ac:dyDescent="0.2">
      <c r="A686" s="338"/>
      <c r="B686" s="338"/>
      <c r="C686" s="329"/>
      <c r="D686" s="42"/>
      <c r="E686" s="32" t="s">
        <v>117</v>
      </c>
      <c r="F686" s="33">
        <v>17</v>
      </c>
      <c r="G686" s="33">
        <v>13</v>
      </c>
      <c r="I686" s="33">
        <f t="shared" si="28"/>
        <v>-4</v>
      </c>
      <c r="J686" s="47">
        <f t="shared" si="29"/>
        <v>-0.23529411764705882</v>
      </c>
    </row>
    <row r="687" spans="1:10" ht="11.25" customHeight="1" x14ac:dyDescent="0.2">
      <c r="A687" s="338"/>
      <c r="B687" s="338"/>
      <c r="C687" s="329"/>
      <c r="D687" s="42"/>
      <c r="E687" s="32" t="s">
        <v>39</v>
      </c>
      <c r="F687" s="33">
        <v>15</v>
      </c>
      <c r="G687" s="33">
        <v>9</v>
      </c>
      <c r="I687" s="33">
        <f t="shared" si="28"/>
        <v>-6</v>
      </c>
      <c r="J687" s="47">
        <f t="shared" si="29"/>
        <v>-0.4</v>
      </c>
    </row>
    <row r="688" spans="1:10" ht="11.25" customHeight="1" x14ac:dyDescent="0.2">
      <c r="A688" s="338"/>
      <c r="B688" s="338"/>
      <c r="C688" s="329"/>
      <c r="D688" s="42"/>
      <c r="E688" s="32" t="s">
        <v>37</v>
      </c>
      <c r="F688" s="33">
        <v>17</v>
      </c>
      <c r="G688" s="33">
        <v>20</v>
      </c>
      <c r="I688" s="33">
        <f t="shared" si="28"/>
        <v>3</v>
      </c>
      <c r="J688" s="47">
        <f t="shared" si="29"/>
        <v>0.17647058823529413</v>
      </c>
    </row>
    <row r="689" spans="1:10" ht="11.25" customHeight="1" x14ac:dyDescent="0.2">
      <c r="A689" s="338"/>
      <c r="B689" s="338"/>
      <c r="C689" s="329"/>
      <c r="D689" s="42"/>
      <c r="E689" s="32" t="s">
        <v>88</v>
      </c>
      <c r="F689" s="33">
        <v>112</v>
      </c>
      <c r="G689" s="33">
        <v>116</v>
      </c>
      <c r="I689" s="33">
        <f t="shared" si="28"/>
        <v>4</v>
      </c>
      <c r="J689" s="47">
        <f t="shared" si="29"/>
        <v>3.5714285714285712E-2</v>
      </c>
    </row>
    <row r="690" spans="1:10" ht="11.25" customHeight="1" x14ac:dyDescent="0.2">
      <c r="A690" s="338"/>
      <c r="B690" s="338"/>
      <c r="C690" s="329"/>
      <c r="D690" s="42"/>
      <c r="E690" s="32" t="s">
        <v>34</v>
      </c>
      <c r="F690" s="33">
        <v>9</v>
      </c>
      <c r="G690" s="33"/>
      <c r="I690" s="33">
        <f t="shared" si="28"/>
        <v>-9</v>
      </c>
      <c r="J690" s="47">
        <f t="shared" si="29"/>
        <v>-1</v>
      </c>
    </row>
    <row r="691" spans="1:10" ht="11.25" customHeight="1" x14ac:dyDescent="0.2">
      <c r="A691" s="338"/>
      <c r="B691" s="338"/>
      <c r="C691" s="329"/>
      <c r="D691" s="42"/>
      <c r="E691" s="32" t="s">
        <v>249</v>
      </c>
      <c r="F691" s="33">
        <v>1</v>
      </c>
      <c r="G691" s="33"/>
      <c r="I691" s="33">
        <f t="shared" si="28"/>
        <v>-1</v>
      </c>
      <c r="J691" s="47">
        <f t="shared" si="29"/>
        <v>-1</v>
      </c>
    </row>
    <row r="692" spans="1:10" ht="11.25" customHeight="1" x14ac:dyDescent="0.2">
      <c r="A692" s="338"/>
      <c r="B692" s="338"/>
      <c r="C692" s="329"/>
      <c r="D692" s="42"/>
      <c r="E692" s="32" t="s">
        <v>250</v>
      </c>
      <c r="F692" s="33">
        <v>4</v>
      </c>
      <c r="G692" s="33">
        <v>2</v>
      </c>
      <c r="I692" s="33">
        <f t="shared" si="28"/>
        <v>-2</v>
      </c>
      <c r="J692" s="47">
        <f t="shared" si="29"/>
        <v>-0.5</v>
      </c>
    </row>
    <row r="693" spans="1:10" ht="12.75" x14ac:dyDescent="0.2">
      <c r="A693" s="338"/>
      <c r="B693" s="339"/>
      <c r="C693" s="330"/>
      <c r="D693" s="42"/>
      <c r="E693" s="32" t="s">
        <v>251</v>
      </c>
      <c r="F693" s="33">
        <v>8</v>
      </c>
      <c r="G693" s="33">
        <v>2</v>
      </c>
      <c r="I693" s="33">
        <f t="shared" si="28"/>
        <v>-6</v>
      </c>
      <c r="J693" s="47">
        <f t="shared" si="29"/>
        <v>-0.75</v>
      </c>
    </row>
    <row r="694" spans="1:10" ht="12.75" x14ac:dyDescent="0.2">
      <c r="A694" s="339"/>
      <c r="B694" s="334" t="s">
        <v>289</v>
      </c>
      <c r="C694" s="335"/>
      <c r="D694" s="335"/>
      <c r="E694" s="336"/>
      <c r="F694" s="43">
        <v>523</v>
      </c>
      <c r="G694" s="43">
        <v>442</v>
      </c>
      <c r="I694" s="43">
        <f t="shared" si="28"/>
        <v>-81</v>
      </c>
      <c r="J694" s="48">
        <f t="shared" si="29"/>
        <v>-0.15487571701720843</v>
      </c>
    </row>
    <row r="695" spans="1:10" ht="12.75" x14ac:dyDescent="0.2">
      <c r="A695" s="331" t="s">
        <v>102</v>
      </c>
      <c r="B695" s="332"/>
      <c r="C695" s="332"/>
      <c r="D695" s="332"/>
      <c r="E695" s="333"/>
      <c r="F695" s="44">
        <v>523</v>
      </c>
      <c r="G695" s="44">
        <v>442</v>
      </c>
      <c r="I695" s="44">
        <f t="shared" si="28"/>
        <v>-81</v>
      </c>
      <c r="J695" s="49">
        <f t="shared" si="29"/>
        <v>-0.15487571701720843</v>
      </c>
    </row>
    <row r="696" spans="1:10" ht="12.75" x14ac:dyDescent="0.2">
      <c r="A696" s="340" t="s">
        <v>96</v>
      </c>
      <c r="B696" s="341"/>
      <c r="C696" s="341"/>
      <c r="D696" s="341"/>
      <c r="E696" s="342"/>
      <c r="F696" s="46">
        <v>5667</v>
      </c>
      <c r="G696" s="46">
        <v>5706</v>
      </c>
      <c r="I696" s="46">
        <f t="shared" si="28"/>
        <v>39</v>
      </c>
      <c r="J696" s="50">
        <f t="shared" si="29"/>
        <v>6.8819481206987823E-3</v>
      </c>
    </row>
  </sheetData>
  <mergeCells count="192">
    <mergeCell ref="A336:E336"/>
    <mergeCell ref="C285:C286"/>
    <mergeCell ref="B288:E288"/>
    <mergeCell ref="B289:B333"/>
    <mergeCell ref="C289:C310"/>
    <mergeCell ref="D289:D291"/>
    <mergeCell ref="B367:E367"/>
    <mergeCell ref="B368:B381"/>
    <mergeCell ref="C368:C374"/>
    <mergeCell ref="D368:D381"/>
    <mergeCell ref="C375:C381"/>
    <mergeCell ref="B364:B366"/>
    <mergeCell ref="C364:C365"/>
    <mergeCell ref="A335:E335"/>
    <mergeCell ref="B352:B353"/>
    <mergeCell ref="B354:E354"/>
    <mergeCell ref="A355:E355"/>
    <mergeCell ref="C311:C333"/>
    <mergeCell ref="B228:E228"/>
    <mergeCell ref="B229:B282"/>
    <mergeCell ref="C229:C256"/>
    <mergeCell ref="C257:C282"/>
    <mergeCell ref="B283:E283"/>
    <mergeCell ref="A284:E284"/>
    <mergeCell ref="A285:A334"/>
    <mergeCell ref="B285:B287"/>
    <mergeCell ref="B334:E334"/>
    <mergeCell ref="B433:E433"/>
    <mergeCell ref="B434:B478"/>
    <mergeCell ref="C434:C455"/>
    <mergeCell ref="D434:D436"/>
    <mergeCell ref="B382:E382"/>
    <mergeCell ref="B383:B427"/>
    <mergeCell ref="C383:C405"/>
    <mergeCell ref="C406:C427"/>
    <mergeCell ref="B428:E428"/>
    <mergeCell ref="A565:A595"/>
    <mergeCell ref="B565:B594"/>
    <mergeCell ref="C565:C578"/>
    <mergeCell ref="C579:C594"/>
    <mergeCell ref="B595:E595"/>
    <mergeCell ref="A497:A563"/>
    <mergeCell ref="B523:B562"/>
    <mergeCell ref="C543:C562"/>
    <mergeCell ref="B563:E563"/>
    <mergeCell ref="A564:E564"/>
    <mergeCell ref="B522:E522"/>
    <mergeCell ref="C523:C542"/>
    <mergeCell ref="C17:C19"/>
    <mergeCell ref="B20:E20"/>
    <mergeCell ref="B21:B22"/>
    <mergeCell ref="B23:E23"/>
    <mergeCell ref="A24:E24"/>
    <mergeCell ref="A8:A10"/>
    <mergeCell ref="B8:B9"/>
    <mergeCell ref="B10:E10"/>
    <mergeCell ref="A11:E11"/>
    <mergeCell ref="A12:A23"/>
    <mergeCell ref="B13:E13"/>
    <mergeCell ref="B14:B19"/>
    <mergeCell ref="C14:C16"/>
    <mergeCell ref="C37:C39"/>
    <mergeCell ref="B40:E40"/>
    <mergeCell ref="A597:E597"/>
    <mergeCell ref="A615:A673"/>
    <mergeCell ref="B641:B672"/>
    <mergeCell ref="C657:C672"/>
    <mergeCell ref="B673:E673"/>
    <mergeCell ref="B41:B54"/>
    <mergeCell ref="C41:C47"/>
    <mergeCell ref="A25:A103"/>
    <mergeCell ref="B25:B31"/>
    <mergeCell ref="C25:C31"/>
    <mergeCell ref="D25:D31"/>
    <mergeCell ref="B32:E32"/>
    <mergeCell ref="B33:B39"/>
    <mergeCell ref="C33:C36"/>
    <mergeCell ref="B56:B102"/>
    <mergeCell ref="C56:C79"/>
    <mergeCell ref="C80:C102"/>
    <mergeCell ref="B103:E103"/>
    <mergeCell ref="A104:E104"/>
    <mergeCell ref="A105:A172"/>
    <mergeCell ref="B105:B113"/>
    <mergeCell ref="C105:C109"/>
    <mergeCell ref="C115:C136"/>
    <mergeCell ref="A696:E696"/>
    <mergeCell ref="A182:A184"/>
    <mergeCell ref="B182:B183"/>
    <mergeCell ref="B184:E184"/>
    <mergeCell ref="B172:E172"/>
    <mergeCell ref="A173:E173"/>
    <mergeCell ref="A174:E174"/>
    <mergeCell ref="C48:C54"/>
    <mergeCell ref="B55:E55"/>
    <mergeCell ref="A674:E674"/>
    <mergeCell ref="A675:A694"/>
    <mergeCell ref="B675:B693"/>
    <mergeCell ref="C675:C683"/>
    <mergeCell ref="C684:C693"/>
    <mergeCell ref="C110:C113"/>
    <mergeCell ref="B114:E114"/>
    <mergeCell ref="B115:B163"/>
    <mergeCell ref="C137:C163"/>
    <mergeCell ref="B164:E164"/>
    <mergeCell ref="B165:B171"/>
    <mergeCell ref="C165:C169"/>
    <mergeCell ref="D165:D167"/>
    <mergeCell ref="C170:C171"/>
    <mergeCell ref="A194:E194"/>
    <mergeCell ref="B212:B227"/>
    <mergeCell ref="C212:C219"/>
    <mergeCell ref="C220:C227"/>
    <mergeCell ref="A195:A283"/>
    <mergeCell ref="B195:B204"/>
    <mergeCell ref="C195:C204"/>
    <mergeCell ref="D195:D204"/>
    <mergeCell ref="A185:E185"/>
    <mergeCell ref="A186:A193"/>
    <mergeCell ref="B187:E187"/>
    <mergeCell ref="B188:B189"/>
    <mergeCell ref="B190:E190"/>
    <mergeCell ref="B191:B192"/>
    <mergeCell ref="B193:E193"/>
    <mergeCell ref="B205:E205"/>
    <mergeCell ref="B206:B210"/>
    <mergeCell ref="C206:C208"/>
    <mergeCell ref="D206:D210"/>
    <mergeCell ref="C209:C210"/>
    <mergeCell ref="B211:E211"/>
    <mergeCell ref="A487:A489"/>
    <mergeCell ref="B487:B488"/>
    <mergeCell ref="B489:E489"/>
    <mergeCell ref="A343:A345"/>
    <mergeCell ref="B343:B344"/>
    <mergeCell ref="B345:E345"/>
    <mergeCell ref="A346:E346"/>
    <mergeCell ref="A347:A354"/>
    <mergeCell ref="B348:E348"/>
    <mergeCell ref="B349:B350"/>
    <mergeCell ref="B351:E351"/>
    <mergeCell ref="C456:C478"/>
    <mergeCell ref="B479:E479"/>
    <mergeCell ref="A480:E480"/>
    <mergeCell ref="A481:E481"/>
    <mergeCell ref="A356:A428"/>
    <mergeCell ref="B356:B362"/>
    <mergeCell ref="C356:C362"/>
    <mergeCell ref="D356:D362"/>
    <mergeCell ref="B363:E363"/>
    <mergeCell ref="A429:E429"/>
    <mergeCell ref="A430:A479"/>
    <mergeCell ref="B430:B432"/>
    <mergeCell ref="C430:C431"/>
    <mergeCell ref="A496:E496"/>
    <mergeCell ref="B497:B504"/>
    <mergeCell ref="C497:C504"/>
    <mergeCell ref="D497:D504"/>
    <mergeCell ref="B505:E505"/>
    <mergeCell ref="B506:B521"/>
    <mergeCell ref="C506:C513"/>
    <mergeCell ref="C514:C521"/>
    <mergeCell ref="A490:E490"/>
    <mergeCell ref="A491:A495"/>
    <mergeCell ref="B492:E492"/>
    <mergeCell ref="B493:B494"/>
    <mergeCell ref="B495:E495"/>
    <mergeCell ref="A609:A613"/>
    <mergeCell ref="B610:E610"/>
    <mergeCell ref="B611:B612"/>
    <mergeCell ref="B613:E613"/>
    <mergeCell ref="A614:E614"/>
    <mergeCell ref="A596:E596"/>
    <mergeCell ref="A605:A607"/>
    <mergeCell ref="B605:B606"/>
    <mergeCell ref="B607:E607"/>
    <mergeCell ref="A608:E608"/>
    <mergeCell ref="C641:C656"/>
    <mergeCell ref="A695:E695"/>
    <mergeCell ref="B627:E627"/>
    <mergeCell ref="B628:B639"/>
    <mergeCell ref="C628:C633"/>
    <mergeCell ref="C634:C639"/>
    <mergeCell ref="B640:E640"/>
    <mergeCell ref="B615:B621"/>
    <mergeCell ref="C615:C621"/>
    <mergeCell ref="D615:D621"/>
    <mergeCell ref="B622:E622"/>
    <mergeCell ref="B623:B626"/>
    <mergeCell ref="C623:C624"/>
    <mergeCell ref="C625:C626"/>
    <mergeCell ref="B694:E69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Sommaire</vt:lpstr>
      <vt:lpstr>0- Historique</vt:lpstr>
      <vt:lpstr>1- Par famille de l'EAT</vt:lpstr>
      <vt:lpstr>2- Par champ pro</vt:lpstr>
      <vt:lpstr>3- Par filières</vt:lpstr>
      <vt:lpstr>3bis- Par niveau</vt:lpstr>
      <vt:lpstr>4- Par classes</vt:lpstr>
      <vt:lpstr>5- Par sections</vt:lpstr>
      <vt:lpstr>5bis- Par secteur et sections</vt:lpstr>
      <vt:lpstr>'3- Par filières'!Impression_des_titres</vt:lpstr>
      <vt:lpstr>'4- Par classes'!Impression_des_titres</vt:lpstr>
      <vt:lpstr>'1- Par famille de l''EAT'!Zone_d_impression</vt:lpstr>
      <vt:lpstr>'3- Par filières'!Zone_d_impression</vt:lpstr>
      <vt:lpstr>'4- Par classes'!Zone_d_impression</vt:lpstr>
      <vt:lpstr>Sommaire!Zone_d_impression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DEBAT</dc:creator>
  <cp:lastModifiedBy>Denis DEBAT</cp:lastModifiedBy>
  <cp:lastPrinted>2021-10-14T16:30:09Z</cp:lastPrinted>
  <dcterms:created xsi:type="dcterms:W3CDTF">2012-10-25T15:43:48Z</dcterms:created>
  <dcterms:modified xsi:type="dcterms:W3CDTF">2024-12-17T16:31:48Z</dcterms:modified>
</cp:coreProperties>
</file>